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rtugege-my.sharepoint.com/personal/n_tutarashvili_cartuinsurance_ge/Documents/Desktop/Reports All/Quarters-saitze asatvirti/"/>
    </mc:Choice>
  </mc:AlternateContent>
  <xr:revisionPtr revIDLastSave="167" documentId="13_ncr:1_{3EE822B5-E801-40D9-894F-29A84694A1F7}" xr6:coauthVersionLast="47" xr6:coauthVersionMax="47" xr10:uidLastSave="{C0989B28-EB8C-41ED-88F3-9D36FE7095A4}"/>
  <bookViews>
    <workbookView xWindow="30" yWindow="52" windowWidth="13283" windowHeight="12465" tabRatio="929" activeTab="2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21" l="1"/>
  <c r="N48" i="21"/>
  <c r="F37" i="21" l="1"/>
  <c r="F38" i="21"/>
  <c r="F31" i="21" l="1"/>
  <c r="G17" i="21" l="1"/>
  <c r="F22" i="21" l="1"/>
  <c r="N38" i="21" l="1"/>
  <c r="N37" i="21"/>
  <c r="N31" i="21"/>
  <c r="N30" i="21" s="1"/>
  <c r="N26" i="21"/>
  <c r="N25" i="21"/>
  <c r="N22" i="21"/>
  <c r="N21" i="21" s="1"/>
  <c r="N20" i="21"/>
  <c r="N19" i="21"/>
  <c r="N24" i="21" l="1"/>
  <c r="N46" i="21"/>
  <c r="N18" i="21"/>
  <c r="Y20" i="21" l="1"/>
  <c r="Y22" i="21"/>
  <c r="Y25" i="21"/>
  <c r="Y26" i="21"/>
  <c r="U26" i="21"/>
  <c r="U25" i="21"/>
  <c r="U21" i="21"/>
  <c r="U20" i="21"/>
  <c r="N29" i="21"/>
  <c r="O17" i="21"/>
  <c r="U24" i="21" l="1"/>
  <c r="N45" i="21"/>
  <c r="N17" i="21"/>
  <c r="F49" i="21" l="1"/>
  <c r="F48" i="21"/>
  <c r="F47" i="21"/>
  <c r="F46" i="21"/>
  <c r="F30" i="21"/>
  <c r="F29" i="21"/>
  <c r="F26" i="21"/>
  <c r="F25" i="21"/>
  <c r="F20" i="21"/>
  <c r="F19" i="21"/>
  <c r="F18" i="21"/>
  <c r="G21" i="21"/>
  <c r="F45" i="21" l="1"/>
  <c r="F24" i="21"/>
  <c r="F17" i="21"/>
  <c r="C17" i="21" l="1"/>
  <c r="D17" i="21"/>
  <c r="C21" i="21"/>
  <c r="D21" i="21"/>
  <c r="C24" i="21"/>
  <c r="D24" i="21"/>
  <c r="C30" i="21"/>
  <c r="D30" i="21"/>
  <c r="C34" i="21"/>
  <c r="D34" i="21"/>
  <c r="C40" i="21"/>
  <c r="D40" i="21"/>
  <c r="C45" i="21"/>
  <c r="D45" i="21"/>
  <c r="C50" i="21" l="1"/>
  <c r="E17" i="21"/>
  <c r="E21" i="21"/>
  <c r="E24" i="21"/>
  <c r="E30" i="21"/>
  <c r="E34" i="21"/>
  <c r="E40" i="21"/>
  <c r="E45" i="21"/>
  <c r="R24" i="21" l="1"/>
  <c r="S24" i="21"/>
  <c r="G30" i="21" l="1"/>
  <c r="Q21" i="21" l="1"/>
  <c r="F16" i="21"/>
  <c r="A4" i="21" l="1"/>
  <c r="F44" i="21" l="1"/>
  <c r="F43" i="21"/>
  <c r="F42" i="21"/>
  <c r="F41" i="21"/>
  <c r="Y38" i="21" l="1"/>
  <c r="F39" i="21"/>
  <c r="F36" i="21"/>
  <c r="F35" i="21"/>
  <c r="F32" i="21"/>
  <c r="F28" i="21"/>
  <c r="F27" i="21"/>
  <c r="N42" i="21"/>
  <c r="AA45" i="21"/>
  <c r="AA40" i="21"/>
  <c r="AA34" i="21"/>
  <c r="AA30" i="21"/>
  <c r="AA24" i="21"/>
  <c r="AA21" i="21"/>
  <c r="AA17" i="21"/>
  <c r="AA11" i="21"/>
  <c r="Z45" i="21"/>
  <c r="Z40" i="21"/>
  <c r="Z34" i="21"/>
  <c r="Z30" i="21"/>
  <c r="Z24" i="21"/>
  <c r="Z21" i="21"/>
  <c r="Z17" i="21"/>
  <c r="Z11" i="21"/>
  <c r="Q45" i="21"/>
  <c r="Q40" i="21"/>
  <c r="Q34" i="21"/>
  <c r="Q30" i="21"/>
  <c r="Q24" i="21"/>
  <c r="Q17" i="21"/>
  <c r="Q11" i="21"/>
  <c r="P45" i="21"/>
  <c r="P40" i="21"/>
  <c r="P34" i="21"/>
  <c r="P30" i="21"/>
  <c r="P24" i="21"/>
  <c r="P21" i="21"/>
  <c r="P17" i="21"/>
  <c r="P11" i="21"/>
  <c r="O45" i="21"/>
  <c r="O40" i="21"/>
  <c r="O34" i="21"/>
  <c r="O30" i="21"/>
  <c r="O24" i="21"/>
  <c r="O21" i="21"/>
  <c r="R17" i="21"/>
  <c r="R21" i="21"/>
  <c r="R30" i="21"/>
  <c r="R34" i="21"/>
  <c r="R40" i="21"/>
  <c r="R45" i="21"/>
  <c r="J45" i="21"/>
  <c r="J40" i="21"/>
  <c r="J34" i="21"/>
  <c r="J30" i="21"/>
  <c r="J24" i="21"/>
  <c r="J21" i="21"/>
  <c r="J17" i="21"/>
  <c r="J11" i="21"/>
  <c r="I45" i="21"/>
  <c r="I40" i="21"/>
  <c r="I34" i="21"/>
  <c r="I30" i="21"/>
  <c r="I24" i="21"/>
  <c r="I21" i="21"/>
  <c r="I17" i="21"/>
  <c r="I11" i="21"/>
  <c r="G45" i="21"/>
  <c r="G40" i="21"/>
  <c r="G34" i="21"/>
  <c r="G24" i="21"/>
  <c r="G11" i="21"/>
  <c r="T45" i="21"/>
  <c r="S45" i="21"/>
  <c r="T40" i="21"/>
  <c r="S40" i="21"/>
  <c r="T34" i="21"/>
  <c r="S34" i="21"/>
  <c r="T30" i="21"/>
  <c r="S30" i="21"/>
  <c r="T24" i="21"/>
  <c r="T21" i="21"/>
  <c r="S21" i="21"/>
  <c r="T17" i="21"/>
  <c r="S17" i="21"/>
  <c r="R11" i="21"/>
  <c r="S11" i="21"/>
  <c r="T11" i="21"/>
  <c r="M45" i="21"/>
  <c r="M40" i="21"/>
  <c r="M34" i="21"/>
  <c r="M30" i="21"/>
  <c r="M24" i="21"/>
  <c r="M21" i="21"/>
  <c r="M17" i="21"/>
  <c r="L45" i="21"/>
  <c r="L40" i="21"/>
  <c r="L34" i="21"/>
  <c r="L30" i="21"/>
  <c r="L24" i="21"/>
  <c r="L21" i="21"/>
  <c r="L17" i="21"/>
  <c r="K45" i="21"/>
  <c r="K40" i="21"/>
  <c r="K34" i="21"/>
  <c r="K30" i="21"/>
  <c r="K24" i="21"/>
  <c r="K21" i="21"/>
  <c r="K17" i="21"/>
  <c r="E49" i="27"/>
  <c r="Y49" i="21"/>
  <c r="Y48" i="21"/>
  <c r="Y47" i="21"/>
  <c r="Y46" i="21"/>
  <c r="Y44" i="21"/>
  <c r="Y43" i="21"/>
  <c r="Y42" i="21"/>
  <c r="Y41" i="21"/>
  <c r="Y39" i="21"/>
  <c r="Y37" i="21"/>
  <c r="Y36" i="21"/>
  <c r="Y35" i="21"/>
  <c r="Y34" i="21" s="1"/>
  <c r="Y33" i="21"/>
  <c r="Y32" i="21"/>
  <c r="Y31" i="21"/>
  <c r="Y29" i="21"/>
  <c r="Y28" i="21"/>
  <c r="Y27" i="21"/>
  <c r="Y24" i="21" s="1"/>
  <c r="Y23" i="21"/>
  <c r="Y21" i="21" s="1"/>
  <c r="Y19" i="21"/>
  <c r="Y18" i="21"/>
  <c r="Y16" i="21"/>
  <c r="Y15" i="21"/>
  <c r="Y14" i="21"/>
  <c r="Y13" i="21"/>
  <c r="Y12" i="21"/>
  <c r="U49" i="21"/>
  <c r="U48" i="21"/>
  <c r="U47" i="21"/>
  <c r="U46" i="21"/>
  <c r="U44" i="21"/>
  <c r="U43" i="21"/>
  <c r="U42" i="21"/>
  <c r="U41" i="21"/>
  <c r="U40" i="21" s="1"/>
  <c r="U39" i="21"/>
  <c r="U38" i="21"/>
  <c r="U37" i="21"/>
  <c r="U36" i="21"/>
  <c r="U35" i="21"/>
  <c r="U33" i="21"/>
  <c r="U32" i="21"/>
  <c r="U31" i="21"/>
  <c r="U29" i="21"/>
  <c r="U28" i="21"/>
  <c r="U27" i="21"/>
  <c r="U23" i="21"/>
  <c r="U19" i="21"/>
  <c r="U18" i="21"/>
  <c r="U16" i="21"/>
  <c r="U15" i="21"/>
  <c r="U14" i="21"/>
  <c r="U13" i="21"/>
  <c r="U12" i="21"/>
  <c r="N49" i="21"/>
  <c r="N44" i="21"/>
  <c r="N43" i="21"/>
  <c r="N41" i="21"/>
  <c r="N39" i="21"/>
  <c r="N36" i="21"/>
  <c r="N35" i="21"/>
  <c r="N33" i="21"/>
  <c r="N32" i="21"/>
  <c r="N28" i="21"/>
  <c r="N27" i="21"/>
  <c r="N23" i="21"/>
  <c r="N16" i="21"/>
  <c r="N15" i="21"/>
  <c r="N14" i="21"/>
  <c r="N13" i="21"/>
  <c r="N12" i="21"/>
  <c r="F40" i="21"/>
  <c r="F33" i="21"/>
  <c r="F23" i="21"/>
  <c r="F21" i="21" s="1"/>
  <c r="F15" i="21"/>
  <c r="F14" i="21"/>
  <c r="F13" i="21"/>
  <c r="F12" i="21"/>
  <c r="AL45" i="21"/>
  <c r="AK45" i="21"/>
  <c r="AJ45" i="21"/>
  <c r="AI45" i="21"/>
  <c r="AH45" i="21"/>
  <c r="AG45" i="21"/>
  <c r="AF45" i="21"/>
  <c r="AE45" i="21"/>
  <c r="AD45" i="21"/>
  <c r="AC45" i="21"/>
  <c r="X45" i="21"/>
  <c r="W45" i="21"/>
  <c r="V45" i="21"/>
  <c r="AL40" i="21"/>
  <c r="AK40" i="21"/>
  <c r="AJ40" i="21"/>
  <c r="AI40" i="21"/>
  <c r="AH40" i="21"/>
  <c r="AG40" i="21"/>
  <c r="AF40" i="21"/>
  <c r="AE40" i="21"/>
  <c r="AD40" i="21"/>
  <c r="AC40" i="21"/>
  <c r="X40" i="21"/>
  <c r="W40" i="21"/>
  <c r="V40" i="21"/>
  <c r="AL34" i="21"/>
  <c r="AK34" i="21"/>
  <c r="AJ34" i="21"/>
  <c r="AI34" i="21"/>
  <c r="AH34" i="21"/>
  <c r="AG34" i="21"/>
  <c r="AF34" i="21"/>
  <c r="AE34" i="21"/>
  <c r="AD34" i="21"/>
  <c r="AC34" i="21"/>
  <c r="X34" i="21"/>
  <c r="W34" i="21"/>
  <c r="V34" i="21"/>
  <c r="AL30" i="21"/>
  <c r="AK30" i="21"/>
  <c r="AJ30" i="21"/>
  <c r="AI30" i="21"/>
  <c r="AH30" i="21"/>
  <c r="AG30" i="21"/>
  <c r="AF30" i="21"/>
  <c r="AE30" i="21"/>
  <c r="AD30" i="21"/>
  <c r="AC30" i="21"/>
  <c r="X30" i="21"/>
  <c r="W30" i="21"/>
  <c r="V30" i="21"/>
  <c r="AL24" i="21"/>
  <c r="AK24" i="21"/>
  <c r="AJ24" i="21"/>
  <c r="AI24" i="21"/>
  <c r="AH24" i="21"/>
  <c r="AG24" i="21"/>
  <c r="AF24" i="21"/>
  <c r="AE24" i="21"/>
  <c r="AD24" i="21"/>
  <c r="AC24" i="21"/>
  <c r="X24" i="21"/>
  <c r="W24" i="21"/>
  <c r="V24" i="21"/>
  <c r="H24" i="21"/>
  <c r="AL21" i="21"/>
  <c r="AK21" i="21"/>
  <c r="AJ21" i="21"/>
  <c r="AI21" i="21"/>
  <c r="AH21" i="21"/>
  <c r="AG21" i="21"/>
  <c r="AF21" i="21"/>
  <c r="AE21" i="21"/>
  <c r="AD21" i="21"/>
  <c r="AC21" i="21"/>
  <c r="X21" i="21"/>
  <c r="W21" i="21"/>
  <c r="V21" i="21"/>
  <c r="H21" i="21"/>
  <c r="AL17" i="21"/>
  <c r="AK17" i="21"/>
  <c r="AJ17" i="21"/>
  <c r="AI17" i="21"/>
  <c r="AH17" i="21"/>
  <c r="AG17" i="21"/>
  <c r="AF17" i="21"/>
  <c r="AE17" i="21"/>
  <c r="AD17" i="21"/>
  <c r="AC17" i="21"/>
  <c r="X17" i="21"/>
  <c r="W17" i="21"/>
  <c r="V17" i="21"/>
  <c r="AL11" i="21"/>
  <c r="AK11" i="21"/>
  <c r="AJ11" i="21"/>
  <c r="AI11" i="21"/>
  <c r="AH11" i="21"/>
  <c r="AG11" i="21"/>
  <c r="AF11" i="21"/>
  <c r="AE11" i="21"/>
  <c r="AD11" i="21"/>
  <c r="AC11" i="21"/>
  <c r="X11" i="21"/>
  <c r="W11" i="21"/>
  <c r="V11" i="21"/>
  <c r="O11" i="21"/>
  <c r="M11" i="21"/>
  <c r="L11" i="21"/>
  <c r="K11" i="21"/>
  <c r="E11" i="21"/>
  <c r="E50" i="21" s="1"/>
  <c r="D11" i="21"/>
  <c r="D50" i="21" s="1"/>
  <c r="C11" i="21"/>
  <c r="Z50" i="21" l="1"/>
  <c r="H50" i="21"/>
  <c r="F34" i="21"/>
  <c r="AC50" i="21"/>
  <c r="N40" i="21"/>
  <c r="AK50" i="21"/>
  <c r="AD50" i="21"/>
  <c r="Y11" i="21"/>
  <c r="AF50" i="21"/>
  <c r="Y30" i="21"/>
  <c r="Y45" i="21"/>
  <c r="AE50" i="21"/>
  <c r="AJ50" i="21"/>
  <c r="N34" i="21"/>
  <c r="U11" i="21"/>
  <c r="U50" i="21" s="1"/>
  <c r="Y17" i="21"/>
  <c r="AI50" i="21"/>
  <c r="AL50" i="21"/>
  <c r="AG50" i="21"/>
  <c r="AH50" i="21"/>
  <c r="U30" i="21"/>
  <c r="Y40" i="21"/>
  <c r="U45" i="21"/>
  <c r="U17" i="21"/>
  <c r="T50" i="21"/>
  <c r="U34" i="21"/>
  <c r="N11" i="21"/>
  <c r="N50" i="21" s="1"/>
  <c r="F11" i="21"/>
  <c r="F50" i="21" s="1"/>
  <c r="M50" i="21"/>
  <c r="K50" i="21"/>
  <c r="AA50" i="21"/>
  <c r="X50" i="21"/>
  <c r="S50" i="21"/>
  <c r="L50" i="21"/>
  <c r="V50" i="21"/>
  <c r="W50" i="21"/>
  <c r="R50" i="21"/>
  <c r="O50" i="21"/>
  <c r="G50" i="21"/>
  <c r="Q50" i="21"/>
  <c r="I50" i="21"/>
  <c r="J50" i="21"/>
  <c r="P50" i="21"/>
  <c r="Y50" i="21" l="1"/>
</calcChain>
</file>

<file path=xl/sharedStrings.xml><?xml version="1.0" encoding="utf-8"?>
<sst xmlns="http://schemas.openxmlformats.org/spreadsheetml/2006/main" count="329" uniqueCount="245">
  <si>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</si>
  <si>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</si>
  <si>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</si>
  <si>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</si>
  <si>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</si>
  <si>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</si>
  <si>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</si>
  <si>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</si>
  <si>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</si>
  <si>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</si>
  <si>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</si>
  <si>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</si>
  <si>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</si>
  <si>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</si>
  <si>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</si>
  <si>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</si>
  <si>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</si>
  <si>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</si>
  <si>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</si>
  <si>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</si>
  <si>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</si>
  <si>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</si>
  <si>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</si>
  <si>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</si>
  <si>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</si>
  <si>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</si>
  <si>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</si>
  <si>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</si>
  <si>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</si>
  <si>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</si>
  <si>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</si>
  <si>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</si>
  <si>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</si>
  <si>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</si>
  <si>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</si>
  <si>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</si>
  <si>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</si>
  <si>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</si>
  <si>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</si>
  <si>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</si>
  <si>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</si>
  <si>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</si>
  <si>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</si>
  <si>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</si>
  <si>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</si>
  <si>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</si>
  <si>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</si>
  <si>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</si>
  <si>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</si>
  <si>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</si>
  <si>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</si>
  <si>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</si>
  <si>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</si>
  <si>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</si>
  <si>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</si>
  <si>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</si>
  <si>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</si>
  <si>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</si>
  <si>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</si>
  <si>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</si>
  <si>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</si>
  <si>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</si>
  <si>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</si>
  <si>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</si>
  <si>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</si>
  <si>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</si>
  <si>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</si>
  <si>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</si>
  <si>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</si>
  <si>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</si>
  <si>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</si>
  <si>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</si>
  <si>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</si>
  <si>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</si>
  <si>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</si>
  <si>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</si>
  <si>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</si>
  <si>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</si>
  <si>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</si>
  <si>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</si>
  <si>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</si>
  <si>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</si>
  <si>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</si>
  <si>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</si>
  <si>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</si>
  <si>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</si>
  <si>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</si>
  <si>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</si>
  <si>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</si>
  <si>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</si>
  <si>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</si>
  <si>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</si>
  <si>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</si>
  <si>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</si>
  <si>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</si>
  <si>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</si>
  <si>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</si>
  <si>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</si>
  <si>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</si>
  <si>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</si>
  <si>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</si>
  <si>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</si>
  <si>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</si>
  <si>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</si>
  <si>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</si>
  <si>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</si>
  <si>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</si>
  <si>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</si>
  <si>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</si>
  <si>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</si>
  <si>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</si>
  <si>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</si>
  <si>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</si>
  <si>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</si>
  <si>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</si>
  <si>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</si>
  <si>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</si>
  <si>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</si>
  <si>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</si>
  <si>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</si>
  <si>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</si>
  <si>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</si>
  <si>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</si>
  <si>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</si>
  <si>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</si>
  <si>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</si>
  <si>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</si>
  <si>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</si>
  <si>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</si>
  <si>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</si>
  <si>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</si>
  <si>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</si>
  <si>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</si>
  <si>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</si>
  <si>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</si>
  <si>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</si>
  <si>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</si>
  <si>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</si>
  <si>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</si>
  <si>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</si>
  <si>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</si>
  <si>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</si>
  <si>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</si>
  <si>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</si>
  <si>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</si>
  <si>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</si>
  <si>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</si>
  <si>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</si>
  <si>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</si>
  <si>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</si>
  <si>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</si>
  <si>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</si>
  <si>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</si>
  <si>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</si>
  <si>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</si>
  <si>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</si>
  <si>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</si>
  <si>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</si>
  <si>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</si>
  <si>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</si>
  <si>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</si>
  <si>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</si>
  <si>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</si>
  <si>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</si>
  <si>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</si>
  <si>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</si>
  <si>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</si>
  <si>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</si>
  <si>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</si>
  <si>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</si>
  <si>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</si>
  <si>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</si>
  <si>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</si>
  <si>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</si>
  <si>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</si>
  <si>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</si>
  <si>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</si>
  <si>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</si>
  <si>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</si>
  <si>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</si>
  <si>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</si>
  <si>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</si>
  <si>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</si>
  <si>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</si>
  <si>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</si>
  <si>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</si>
  <si>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</si>
  <si>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</si>
  <si>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</si>
  <si>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</si>
  <si>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</si>
  <si>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</si>
  <si>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</si>
  <si>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</si>
  <si>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</si>
  <si>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</si>
  <si>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</si>
  <si>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</si>
  <si>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</si>
  <si>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</si>
  <si>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</si>
  <si>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</si>
  <si>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</si>
  <si>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</si>
  <si>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</si>
  <si>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</si>
  <si>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</si>
  <si>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</si>
  <si>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</si>
  <si>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</si>
  <si>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</si>
  <si>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</si>
  <si>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</si>
  <si>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</si>
  <si>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</si>
  <si>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</si>
  <si>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</si>
  <si>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</si>
  <si>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</si>
  <si>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</si>
  <si>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</si>
  <si>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</si>
  <si>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</si>
  <si>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</si>
  <si>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</si>
  <si>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</si>
  <si>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</si>
  <si>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</si>
  <si>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</si>
  <si>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</si>
  <si>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</si>
  <si>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</si>
  <si>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</si>
  <si>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</si>
  <si>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</si>
  <si>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</si>
  <si>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</si>
  <si>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</si>
  <si>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</si>
  <si>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</si>
  <si>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</si>
  <si>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მზღვეველი: სს "დაზღვევის კომპანია ქართუ" </t>
  </si>
  <si>
    <t xml:space="preserve"> - ფულადი სახსრები და მათი ექვივალენტები</t>
  </si>
  <si>
    <t>ანგარიშგების თარიღი: 30.06.2025</t>
  </si>
  <si>
    <t>ანგარიშგების პერიოდი: 01.01.2025 - 30.06.2025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</si>
</sst>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-* #,##0.00\ _L_a_r_i_-;\-* #,##0.00\ _L_a_r_i_-;_-* &quot;-&quot;??\ _L_a_r_i_-;_-@_-"/>
    <numFmt numFmtId="169" formatCode="_(* #,##0_);_(* \(#,##0\);_(* &quot;-&quot;??_);_(@_)"/>
    <numFmt numFmtId="170" formatCode="0.0%"/>
    <numFmt numFmtId="171" formatCode="&quot;$&quot;#,##0.0000_);\(&quot;$&quot;#,##0.0000\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-* #,##0.00\ _л_в_-;\-* #,##0.00\ _л_в_-;_-* &quot;-&quot;??\ _л_в_-;_-@_-"/>
    <numFmt numFmtId="180" formatCode="#,##0.00000"/>
    <numFmt numFmtId="181" formatCode="000"/>
    <numFmt numFmtId="182" formatCode="_._.* \(#,##0\)_%;_._.* #,##0_)_%;_._.* 0_)_%;_._.@_)_%"/>
    <numFmt numFmtId="183" formatCode="_._.&quot;$&quot;* \(#,##0\)_%;_._.&quot;$&quot;* #,##0_)_%;_._.&quot;$&quot;* 0_)_%;_._.@_)_%"/>
    <numFmt numFmtId="184" formatCode="* \(#,##0\);* #,##0_);&quot;-&quot;??_);@"/>
    <numFmt numFmtId="185" formatCode="&quot;$&quot;* #,##0_)_%;&quot;$&quot;* \(#,##0\)_%;&quot;$&quot;* &quot;-&quot;??_)_%;@_)_%"/>
    <numFmt numFmtId="186" formatCode="_._.&quot;$&quot;* #,##0.0_)_%;_._.&quot;$&quot;* \(#,##0.0\)_%"/>
    <numFmt numFmtId="187" formatCode="&quot;$&quot;* #,##0.0_)_%;&quot;$&quot;* \(#,##0.0\)_%;&quot;$&quot;* \ .0_)_%"/>
    <numFmt numFmtId="188" formatCode="_._.&quot;$&quot;* #,##0.00_)_%;_._.&quot;$&quot;* \(#,##0.00\)_%"/>
    <numFmt numFmtId="189" formatCode="&quot;$&quot;* #,##0.00_)_%;&quot;$&quot;* \(#,##0.00\)_%;&quot;$&quot;* \ .00_)_%"/>
    <numFmt numFmtId="190" formatCode="_._.&quot;$&quot;* #,##0.000_)_%;_._.&quot;$&quot;* \(#,##0.000\)_%"/>
    <numFmt numFmtId="191" formatCode="&quot;$&quot;* #,##0.000_)_%;&quot;$&quot;* \(#,##0.000\)_%;&quot;$&quot;* \ .000_)_%"/>
    <numFmt numFmtId="192" formatCode="mmmm\ d\,\ yyyy"/>
    <numFmt numFmtId="193" formatCode="* #,##0_);* \(#,##0\);&quot;-&quot;??_);@"/>
    <numFmt numFmtId="194" formatCode="_-* #,##0.00\ _z_ł_-;\-* #,##0.00\ _z_ł_-;_-* &quot;-&quot;??\ _z_ł_-;_-@_-"/>
    <numFmt numFmtId="195" formatCode="_-* #,##0.00\ [$€-1]_-;\-* #,##0.00\ [$€-1]_-;_-* &quot;-&quot;??\ [$€-1]_-"/>
    <numFmt numFmtId="196" formatCode="0.000000"/>
    <numFmt numFmtId="197" formatCode="0.0;\(0.0\)"/>
    <numFmt numFmtId="198" formatCode="#,##0.0_);\(#,##0.0\)"/>
    <numFmt numFmtId="199" formatCode="0.00\ %"/>
    <numFmt numFmtId="200" formatCode="_(&quot;MT&quot;* #,##0.00_);\(&quot;MT&quot;* #,##0.00\)"/>
    <numFmt numFmtId="201" formatCode="General_)"/>
    <numFmt numFmtId="202" formatCode="###0;[Red]\(###0\)"/>
    <numFmt numFmtId="203" formatCode="0.00_)"/>
    <numFmt numFmtId="204" formatCode="0_)"/>
    <numFmt numFmtId="205" formatCode="_(* #,##0_);\(* #,##0\)"/>
    <numFmt numFmtId="206" formatCode="0_)%;\(0\)%"/>
    <numFmt numFmtId="207" formatCode="_._._(* 0_)%;_._.* \(0\)%"/>
    <numFmt numFmtId="208" formatCode="_(0_)%;\(0\)%"/>
    <numFmt numFmtId="209" formatCode="0%_);\(0%\)"/>
    <numFmt numFmtId="210" formatCode="_(0.0_)%;\(0.0\)%"/>
    <numFmt numFmtId="211" formatCode="_._._(* 0.0_)%;_._.* \(0.0\)%"/>
    <numFmt numFmtId="212" formatCode="_(0.00_)%;\(0.00\)%"/>
    <numFmt numFmtId="213" formatCode="_._._(* 0.00_)%;_._.* \(0.00\)%"/>
    <numFmt numFmtId="214" formatCode="_(0.000_)%;\(0.000\)%"/>
    <numFmt numFmtId="215" formatCode="_._._(* 0.000_)%;_._.* \(0.000\)%"/>
    <numFmt numFmtId="216" formatCode="mm/dd/yy"/>
    <numFmt numFmtId="217" formatCode="#,##0;\(#,##0\)"/>
    <numFmt numFmtId="218" formatCode="_-* #,##0&quot;р.&quot;_-;\-* #,##0&quot;р.&quot;_-;_-* &quot;-&quot;&quot;р.&quot;_-;_-@_-"/>
    <numFmt numFmtId="219" formatCode="_-* #,##0.00&quot;р.&quot;_-;\-* #,##0.00&quot;р.&quot;_-;_-* &quot;-&quot;??&quot;р.&quot;_-;_-@_-"/>
    <numFmt numFmtId="220" formatCode="_-* #,##0\ _р_._-;\-* #,##0\ _р_._-;_-* &quot;-&quot;\ _р_._-;_-@_-"/>
    <numFmt numFmtId="221" formatCode="_-* #,##0.00\ _р_._-;\-* #,##0.00\ _р_._-;_-* &quot;-&quot;??\ _р_._-;_-@_-"/>
    <numFmt numFmtId="222" formatCode="_-* #,##0_р_._-;\-* #,##0_р_._-;_-* &quot;-&quot;_р_._-;_-@_-"/>
    <numFmt numFmtId="223" formatCode="_-* #,##0.00_р_._-;\-* #,##0.00_р_._-;_-* &quot;-&quot;??_р_._-;_-@_-"/>
    <numFmt numFmtId="224" formatCode="_-* #,##0.00\ _К_р_б_._-;\-* #,##0.00\ _К_р_б_._-;_-* &quot;-&quot;??\ _К_р_б_._-;_-@_-"/>
  </numFmts>
  <fonts count="11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72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23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1" fontId="24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1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82" fontId="31" fillId="0" borderId="0" applyFill="0" applyBorder="0" applyProtection="0"/>
    <xf numFmtId="183" fontId="22" fillId="0" borderId="0" applyFont="0" applyFill="0" applyBorder="0" applyAlignment="0" applyProtection="0"/>
    <xf numFmtId="184" fontId="32" fillId="0" borderId="0" applyFill="0" applyBorder="0" applyProtection="0"/>
    <xf numFmtId="184" fontId="32" fillId="0" borderId="4" applyFill="0" applyProtection="0"/>
    <xf numFmtId="184" fontId="32" fillId="0" borderId="5" applyFill="0" applyProtection="0"/>
    <xf numFmtId="184" fontId="32" fillId="0" borderId="0" applyFill="0" applyBorder="0" applyProtection="0"/>
    <xf numFmtId="18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23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32" fillId="0" borderId="0" applyFill="0" applyBorder="0" applyProtection="0"/>
    <xf numFmtId="193" fontId="32" fillId="0" borderId="4" applyFill="0" applyProtection="0"/>
    <xf numFmtId="193" fontId="32" fillId="0" borderId="5" applyFill="0" applyProtection="0"/>
    <xf numFmtId="193" fontId="32" fillId="0" borderId="0" applyFill="0" applyBorder="0" applyProtection="0"/>
    <xf numFmtId="194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5" fontId="37" fillId="0" borderId="0" applyFont="0" applyFill="0" applyBorder="0" applyAlignment="0" applyProtection="0"/>
    <xf numFmtId="196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7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8" fontId="49" fillId="39" borderId="0"/>
    <xf numFmtId="199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8" fontId="52" fillId="40" borderId="0"/>
    <xf numFmtId="14" fontId="50" fillId="0" borderId="14">
      <alignment horizontal="center"/>
    </xf>
    <xf numFmtId="200" fontId="50" fillId="0" borderId="14"/>
    <xf numFmtId="201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4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3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5" fontId="27" fillId="0" borderId="14"/>
    <xf numFmtId="205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6" fontId="19" fillId="0" borderId="0" applyFont="0" applyFill="0" applyBorder="0" applyAlignment="0" applyProtection="0"/>
    <xf numFmtId="207" fontId="22" fillId="0" borderId="0" applyFont="0" applyFill="0" applyBorder="0" applyAlignment="0" applyProtection="0"/>
    <xf numFmtId="208" fontId="23" fillId="0" borderId="0" applyFont="0" applyFill="0" applyBorder="0" applyAlignment="0" applyProtection="0"/>
    <xf numFmtId="20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10" fontId="23" fillId="0" borderId="0" applyFont="0" applyFill="0" applyBorder="0" applyAlignment="0" applyProtection="0"/>
    <xf numFmtId="211" fontId="22" fillId="0" borderId="0" applyFont="0" applyFill="0" applyBorder="0" applyAlignment="0" applyProtection="0"/>
    <xf numFmtId="212" fontId="23" fillId="0" borderId="0" applyFont="0" applyFill="0" applyBorder="0" applyAlignment="0" applyProtection="0"/>
    <xf numFmtId="213" fontId="22" fillId="0" borderId="0" applyFont="0" applyFill="0" applyBorder="0" applyAlignment="0" applyProtection="0"/>
    <xf numFmtId="214" fontId="23" fillId="0" borderId="0" applyFont="0" applyFill="0" applyBorder="0" applyAlignment="0" applyProtection="0"/>
    <xf numFmtId="215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164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6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7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20" fontId="90" fillId="0" borderId="0" applyFont="0" applyFill="0" applyBorder="0" applyAlignment="0" applyProtection="0"/>
    <xf numFmtId="221" fontId="90" fillId="0" borderId="0" applyFont="0" applyFill="0" applyBorder="0" applyAlignment="0" applyProtection="0"/>
    <xf numFmtId="222" fontId="24" fillId="0" borderId="0" applyFont="0" applyFill="0" applyBorder="0" applyAlignment="0" applyProtection="0"/>
    <xf numFmtId="223" fontId="24" fillId="0" borderId="0" applyFont="0" applyFill="0" applyBorder="0" applyAlignment="0" applyProtection="0"/>
    <xf numFmtId="224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9">
    <xf numFmtId="0" fontId="0" fillId="0" borderId="0" xfId="0"/>
    <xf numFmtId="0" fontId="3" fillId="0" borderId="0" xfId="0" applyFont="1" applyAlignment="1">
      <alignment vertical="center"/>
    </xf>
    <xf numFmtId="169" fontId="109" fillId="44" borderId="25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6" xfId="380" applyFont="1" applyFill="1" applyBorder="1" applyAlignment="1">
      <alignment vertical="center" wrapText="1"/>
    </xf>
    <xf numFmtId="0" fontId="3" fillId="45" borderId="27" xfId="380" applyFont="1" applyFill="1" applyBorder="1" applyAlignment="1">
      <alignment vertical="center" wrapText="1"/>
    </xf>
    <xf numFmtId="2" fontId="3" fillId="45" borderId="26" xfId="380" applyNumberFormat="1" applyFont="1" applyFill="1" applyBorder="1" applyAlignment="1">
      <alignment vertical="center" wrapText="1"/>
    </xf>
    <xf numFmtId="0" fontId="3" fillId="45" borderId="26" xfId="380" applyFont="1" applyFill="1" applyBorder="1" applyAlignment="1">
      <alignment wrapText="1"/>
    </xf>
    <xf numFmtId="0" fontId="3" fillId="45" borderId="26" xfId="380" applyFont="1" applyFill="1" applyBorder="1" applyAlignment="1">
      <alignment horizontal="left" wrapText="1"/>
    </xf>
    <xf numFmtId="0" fontId="3" fillId="0" borderId="28" xfId="380" applyFont="1" applyBorder="1" applyAlignment="1">
      <alignment wrapText="1"/>
    </xf>
    <xf numFmtId="49" fontId="110" fillId="48" borderId="29" xfId="380" applyNumberFormat="1" applyFont="1" applyFill="1" applyBorder="1" applyAlignment="1">
      <alignment horizontal="center" vertical="center"/>
    </xf>
    <xf numFmtId="169" fontId="107" fillId="46" borderId="30" xfId="231" applyNumberFormat="1" applyFont="1" applyFill="1" applyBorder="1" applyAlignment="1">
      <alignment vertical="center" wrapText="1"/>
    </xf>
    <xf numFmtId="169" fontId="107" fillId="36" borderId="31" xfId="231" applyNumberFormat="1" applyFont="1" applyFill="1" applyBorder="1" applyAlignment="1">
      <alignment horizontal="center"/>
    </xf>
    <xf numFmtId="169" fontId="107" fillId="36" borderId="25" xfId="231" applyNumberFormat="1" applyFont="1" applyFill="1" applyBorder="1" applyAlignment="1">
      <alignment horizontal="center"/>
    </xf>
    <xf numFmtId="49" fontId="108" fillId="0" borderId="32" xfId="380" applyNumberFormat="1" applyFont="1" applyBorder="1" applyAlignment="1">
      <alignment horizontal="right" vertic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10" fillId="48" borderId="35" xfId="380" applyNumberFormat="1" applyFont="1" applyFill="1" applyBorder="1" applyAlignment="1">
      <alignment horizontal="center" vertical="center"/>
    </xf>
    <xf numFmtId="169" fontId="107" fillId="46" borderId="36" xfId="231" applyNumberFormat="1" applyFont="1" applyFill="1" applyBorder="1" applyAlignment="1">
      <alignment vertical="center" wrapText="1"/>
    </xf>
    <xf numFmtId="169" fontId="107" fillId="44" borderId="37" xfId="231" applyNumberFormat="1" applyFont="1" applyFill="1" applyBorder="1"/>
    <xf numFmtId="169" fontId="107" fillId="0" borderId="38" xfId="231" applyNumberFormat="1" applyFont="1" applyBorder="1" applyAlignment="1">
      <alignment vertical="center" wrapText="1"/>
    </xf>
    <xf numFmtId="169" fontId="107" fillId="46" borderId="37" xfId="231" applyNumberFormat="1" applyFont="1" applyFill="1" applyBorder="1" applyAlignment="1">
      <alignment wrapText="1"/>
    </xf>
    <xf numFmtId="169" fontId="107" fillId="46" borderId="39" xfId="231" applyNumberFormat="1" applyFont="1" applyFill="1" applyBorder="1" applyAlignment="1">
      <alignment wrapText="1"/>
    </xf>
    <xf numFmtId="169" fontId="107" fillId="46" borderId="38" xfId="231" applyNumberFormat="1" applyFont="1" applyFill="1" applyBorder="1" applyAlignment="1">
      <alignment wrapText="1"/>
    </xf>
    <xf numFmtId="169" fontId="107" fillId="0" borderId="37" xfId="231" applyNumberFormat="1" applyFont="1" applyBorder="1" applyAlignment="1" applyProtection="1">
      <alignment vertical="center" wrapText="1"/>
      <protection locked="0"/>
    </xf>
    <xf numFmtId="169" fontId="107" fillId="45" borderId="38" xfId="388" applyNumberFormat="1" applyFont="1" applyFill="1" applyBorder="1"/>
    <xf numFmtId="169" fontId="107" fillId="36" borderId="37" xfId="231" applyNumberFormat="1" applyFont="1" applyFill="1" applyBorder="1" applyAlignment="1">
      <alignment wrapText="1"/>
    </xf>
    <xf numFmtId="169" fontId="107" fillId="45" borderId="40" xfId="388" applyNumberFormat="1" applyFont="1" applyFill="1" applyBorder="1"/>
    <xf numFmtId="169" fontId="107" fillId="0" borderId="38" xfId="231" applyNumberFormat="1" applyFont="1" applyBorder="1" applyAlignment="1" applyProtection="1">
      <alignment vertical="center" wrapText="1"/>
      <protection locked="0"/>
    </xf>
    <xf numFmtId="169" fontId="107" fillId="46" borderId="41" xfId="231" applyNumberFormat="1" applyFont="1" applyFill="1" applyBorder="1" applyAlignment="1">
      <alignment vertical="center" wrapText="1"/>
    </xf>
    <xf numFmtId="169" fontId="107" fillId="45" borderId="39" xfId="388" applyNumberFormat="1" applyFont="1" applyFill="1" applyBorder="1"/>
    <xf numFmtId="169" fontId="107" fillId="46" borderId="37" xfId="231" applyNumberFormat="1" applyFont="1" applyFill="1" applyBorder="1" applyAlignment="1">
      <alignment vertical="center" wrapText="1"/>
    </xf>
    <xf numFmtId="169" fontId="107" fillId="0" borderId="39" xfId="231" applyNumberFormat="1" applyFont="1" applyBorder="1" applyAlignment="1">
      <alignment vertical="center" wrapText="1"/>
    </xf>
    <xf numFmtId="169" fontId="107" fillId="36" borderId="37" xfId="231" applyNumberFormat="1" applyFont="1" applyFill="1" applyBorder="1" applyAlignment="1">
      <alignment horizontal="center"/>
    </xf>
    <xf numFmtId="2" fontId="3" fillId="0" borderId="26" xfId="319" applyNumberFormat="1" applyFont="1" applyBorder="1" applyAlignment="1">
      <alignment vertical="center" wrapText="1"/>
    </xf>
    <xf numFmtId="2" fontId="3" fillId="0" borderId="28" xfId="319" applyNumberFormat="1" applyFont="1" applyBorder="1" applyAlignment="1">
      <alignment vertical="center" wrapText="1"/>
    </xf>
    <xf numFmtId="2" fontId="3" fillId="45" borderId="28" xfId="380" applyNumberFormat="1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169" fontId="109" fillId="44" borderId="36" xfId="231" applyNumberFormat="1" applyFont="1" applyFill="1" applyBorder="1" applyAlignment="1">
      <alignment wrapText="1"/>
    </xf>
    <xf numFmtId="0" fontId="3" fillId="45" borderId="28" xfId="380" applyFont="1" applyFill="1" applyBorder="1" applyAlignment="1">
      <alignment wrapText="1"/>
    </xf>
    <xf numFmtId="0" fontId="3" fillId="0" borderId="27" xfId="380" applyFont="1" applyBorder="1" applyAlignment="1">
      <alignment wrapText="1"/>
    </xf>
    <xf numFmtId="169" fontId="109" fillId="47" borderId="39" xfId="231" applyNumberFormat="1" applyFont="1" applyFill="1" applyBorder="1" applyAlignment="1" applyProtection="1">
      <alignment vertical="center" wrapText="1"/>
      <protection locked="0"/>
    </xf>
    <xf numFmtId="169" fontId="109" fillId="47" borderId="31" xfId="231" applyNumberFormat="1" applyFont="1" applyFill="1" applyBorder="1" applyAlignment="1" applyProtection="1">
      <alignment vertical="center" wrapText="1"/>
      <protection locked="0"/>
    </xf>
    <xf numFmtId="169" fontId="109" fillId="47" borderId="38" xfId="231" applyNumberFormat="1" applyFont="1" applyFill="1" applyBorder="1" applyAlignment="1" applyProtection="1">
      <alignment vertical="center" wrapText="1"/>
      <protection locked="0"/>
    </xf>
    <xf numFmtId="169" fontId="109" fillId="47" borderId="42" xfId="231" applyNumberFormat="1" applyFont="1" applyFill="1" applyBorder="1" applyAlignment="1" applyProtection="1">
      <alignment vertical="center" wrapText="1"/>
      <protection locked="0"/>
    </xf>
    <xf numFmtId="169" fontId="109" fillId="47" borderId="41" xfId="231" applyNumberFormat="1" applyFont="1" applyFill="1" applyBorder="1" applyAlignment="1" applyProtection="1">
      <alignment vertical="center" wrapText="1"/>
      <protection locked="0"/>
    </xf>
    <xf numFmtId="169" fontId="109" fillId="47" borderId="43" xfId="231" applyNumberFormat="1" applyFont="1" applyFill="1" applyBorder="1" applyAlignment="1" applyProtection="1">
      <alignment vertical="center" wrapText="1"/>
      <protection locked="0"/>
    </xf>
    <xf numFmtId="169" fontId="107" fillId="46" borderId="43" xfId="231" applyNumberFormat="1" applyFont="1" applyFill="1" applyBorder="1" applyAlignment="1">
      <alignment vertical="center" wrapText="1"/>
    </xf>
    <xf numFmtId="169" fontId="109" fillId="47" borderId="44" xfId="231" applyNumberFormat="1" applyFont="1" applyFill="1" applyBorder="1" applyAlignment="1" applyProtection="1">
      <alignment vertical="center" wrapText="1"/>
      <protection locked="0"/>
    </xf>
    <xf numFmtId="169" fontId="107" fillId="46" borderId="35" xfId="231" applyNumberFormat="1" applyFont="1" applyFill="1" applyBorder="1" applyAlignment="1">
      <alignment vertical="center" wrapText="1"/>
    </xf>
    <xf numFmtId="169" fontId="107" fillId="36" borderId="29" xfId="231" applyNumberFormat="1" applyFont="1" applyFill="1" applyBorder="1" applyAlignment="1">
      <alignment horizontal="center"/>
    </xf>
    <xf numFmtId="169" fontId="107" fillId="45" borderId="3" xfId="388" applyNumberFormat="1" applyFont="1" applyFill="1" applyBorder="1" applyAlignment="1">
      <alignment horizontal="center"/>
    </xf>
    <xf numFmtId="169" fontId="107" fillId="45" borderId="13" xfId="388" applyNumberFormat="1" applyFont="1" applyFill="1" applyBorder="1" applyAlignment="1">
      <alignment horizontal="center"/>
    </xf>
    <xf numFmtId="169" fontId="107" fillId="45" borderId="45" xfId="388" applyNumberFormat="1" applyFont="1" applyFill="1" applyBorder="1" applyAlignment="1">
      <alignment horizontal="center"/>
    </xf>
    <xf numFmtId="169" fontId="107" fillId="45" borderId="3" xfId="388" applyNumberFormat="1" applyFont="1" applyFill="1" applyBorder="1"/>
    <xf numFmtId="169" fontId="107" fillId="45" borderId="13" xfId="388" applyNumberFormat="1" applyFont="1" applyFill="1" applyBorder="1"/>
    <xf numFmtId="169" fontId="107" fillId="45" borderId="45" xfId="388" applyNumberFormat="1" applyFont="1" applyFill="1" applyBorder="1"/>
    <xf numFmtId="169" fontId="107" fillId="0" borderId="45" xfId="231" applyNumberFormat="1" applyFont="1" applyBorder="1" applyAlignment="1" applyProtection="1">
      <alignment vertical="center"/>
      <protection locked="0"/>
    </xf>
    <xf numFmtId="169" fontId="107" fillId="0" borderId="13" xfId="231" applyNumberFormat="1" applyFont="1" applyBorder="1" applyAlignment="1" applyProtection="1">
      <alignment vertical="center"/>
      <protection locked="0"/>
    </xf>
    <xf numFmtId="169" fontId="107" fillId="0" borderId="3" xfId="231" applyNumberFormat="1" applyFont="1" applyBorder="1" applyAlignment="1">
      <alignment vertical="center"/>
    </xf>
    <xf numFmtId="169" fontId="107" fillId="46" borderId="31" xfId="231" applyNumberFormat="1" applyFont="1" applyFill="1" applyBorder="1"/>
    <xf numFmtId="169" fontId="107" fillId="44" borderId="31" xfId="231" applyNumberFormat="1" applyFont="1" applyFill="1" applyBorder="1"/>
    <xf numFmtId="169" fontId="107" fillId="46" borderId="45" xfId="231" applyNumberFormat="1" applyFont="1" applyFill="1" applyBorder="1"/>
    <xf numFmtId="169" fontId="107" fillId="46" borderId="3" xfId="231" applyNumberFormat="1" applyFont="1" applyFill="1" applyBorder="1"/>
    <xf numFmtId="169" fontId="107" fillId="0" borderId="31" xfId="231" applyNumberFormat="1" applyFont="1" applyBorder="1" applyAlignment="1" applyProtection="1">
      <alignment vertical="center"/>
      <protection locked="0"/>
    </xf>
    <xf numFmtId="169" fontId="107" fillId="36" borderId="31" xfId="231" applyNumberFormat="1" applyFont="1" applyFill="1" applyBorder="1"/>
    <xf numFmtId="169" fontId="107" fillId="0" borderId="3" xfId="231" applyNumberFormat="1" applyFont="1" applyBorder="1" applyAlignment="1" applyProtection="1">
      <alignment vertical="center"/>
      <protection locked="0"/>
    </xf>
    <xf numFmtId="169" fontId="107" fillId="46" borderId="30" xfId="231" applyNumberFormat="1" applyFont="1" applyFill="1" applyBorder="1" applyAlignment="1">
      <alignment vertical="center"/>
    </xf>
    <xf numFmtId="169" fontId="107" fillId="46" borderId="31" xfId="231" applyNumberFormat="1" applyFont="1" applyFill="1" applyBorder="1" applyAlignment="1">
      <alignment vertical="center"/>
    </xf>
    <xf numFmtId="169" fontId="107" fillId="0" borderId="45" xfId="231" applyNumberFormat="1" applyFont="1" applyBorder="1" applyAlignment="1">
      <alignment vertical="center"/>
    </xf>
    <xf numFmtId="169" fontId="107" fillId="44" borderId="31" xfId="231" applyNumberFormat="1" applyFont="1" applyFill="1" applyBorder="1" applyAlignment="1">
      <alignment horizontal="center"/>
    </xf>
    <xf numFmtId="169" fontId="107" fillId="0" borderId="45" xfId="231" applyNumberFormat="1" applyFont="1" applyBorder="1" applyAlignment="1" applyProtection="1">
      <alignment horizontal="center" vertical="center"/>
      <protection locked="0"/>
    </xf>
    <xf numFmtId="169" fontId="107" fillId="0" borderId="13" xfId="231" applyNumberFormat="1" applyFont="1" applyBorder="1" applyAlignment="1" applyProtection="1">
      <alignment horizontal="center" vertical="center"/>
      <protection locked="0"/>
    </xf>
    <xf numFmtId="169" fontId="107" fillId="0" borderId="3" xfId="231" applyNumberFormat="1" applyFont="1" applyBorder="1" applyAlignment="1">
      <alignment horizontal="center" vertical="center"/>
    </xf>
    <xf numFmtId="169" fontId="107" fillId="46" borderId="31" xfId="231" applyNumberFormat="1" applyFont="1" applyFill="1" applyBorder="1" applyAlignment="1">
      <alignment horizontal="center"/>
    </xf>
    <xf numFmtId="169" fontId="107" fillId="46" borderId="45" xfId="231" applyNumberFormat="1" applyFont="1" applyFill="1" applyBorder="1" applyAlignment="1">
      <alignment horizontal="center"/>
    </xf>
    <xf numFmtId="169" fontId="107" fillId="46" borderId="3" xfId="231" applyNumberFormat="1" applyFont="1" applyFill="1" applyBorder="1" applyAlignment="1">
      <alignment horizontal="center"/>
    </xf>
    <xf numFmtId="169" fontId="107" fillId="0" borderId="31" xfId="231" applyNumberFormat="1" applyFont="1" applyBorder="1" applyAlignment="1" applyProtection="1">
      <alignment horizontal="center" vertical="center"/>
      <protection locked="0"/>
    </xf>
    <xf numFmtId="169" fontId="107" fillId="0" borderId="3" xfId="231" applyNumberFormat="1" applyFont="1" applyBorder="1" applyAlignment="1" applyProtection="1">
      <alignment horizontal="center" vertical="center"/>
      <protection locked="0"/>
    </xf>
    <xf numFmtId="169" fontId="107" fillId="46" borderId="30" xfId="231" applyNumberFormat="1" applyFont="1" applyFill="1" applyBorder="1" applyAlignment="1">
      <alignment horizontal="center" vertical="center"/>
    </xf>
    <xf numFmtId="169" fontId="107" fillId="46" borderId="31" xfId="231" applyNumberFormat="1" applyFont="1" applyFill="1" applyBorder="1" applyAlignment="1">
      <alignment horizontal="center" vertical="center"/>
    </xf>
    <xf numFmtId="169" fontId="107" fillId="0" borderId="45" xfId="231" applyNumberFormat="1" applyFont="1" applyBorder="1" applyAlignment="1">
      <alignment horizontal="center" vertical="center"/>
    </xf>
    <xf numFmtId="2" fontId="3" fillId="0" borderId="27" xfId="319" applyNumberFormat="1" applyFont="1" applyBorder="1" applyAlignment="1">
      <alignment vertical="center" wrapText="1"/>
    </xf>
    <xf numFmtId="169" fontId="107" fillId="44" borderId="29" xfId="231" applyNumberFormat="1" applyFont="1" applyFill="1" applyBorder="1"/>
    <xf numFmtId="169" fontId="107" fillId="44" borderId="25" xfId="231" applyNumberFormat="1" applyFont="1" applyFill="1" applyBorder="1"/>
    <xf numFmtId="169" fontId="107" fillId="0" borderId="32" xfId="231" applyNumberFormat="1" applyFont="1" applyBorder="1" applyAlignment="1" applyProtection="1">
      <alignment vertical="center" wrapText="1"/>
      <protection locked="0"/>
    </xf>
    <xf numFmtId="169" fontId="107" fillId="0" borderId="45" xfId="231" applyNumberFormat="1" applyFont="1" applyBorder="1" applyAlignment="1" applyProtection="1">
      <alignment vertical="center" wrapText="1"/>
      <protection locked="0"/>
    </xf>
    <xf numFmtId="169" fontId="107" fillId="0" borderId="26" xfId="231" applyNumberFormat="1" applyFont="1" applyBorder="1" applyAlignment="1" applyProtection="1">
      <alignment vertical="center" wrapText="1"/>
      <protection locked="0"/>
    </xf>
    <xf numFmtId="169" fontId="107" fillId="0" borderId="33" xfId="231" applyNumberFormat="1" applyFont="1" applyBorder="1" applyAlignment="1" applyProtection="1">
      <alignment vertical="center" wrapText="1"/>
      <protection locked="0"/>
    </xf>
    <xf numFmtId="169" fontId="107" fillId="0" borderId="13" xfId="231" applyNumberFormat="1" applyFont="1" applyBorder="1" applyAlignment="1" applyProtection="1">
      <alignment vertical="center" wrapText="1"/>
      <protection locked="0"/>
    </xf>
    <xf numFmtId="169" fontId="107" fillId="0" borderId="27" xfId="231" applyNumberFormat="1" applyFont="1" applyBorder="1" applyAlignment="1" applyProtection="1">
      <alignment vertical="center" wrapText="1"/>
      <protection locked="0"/>
    </xf>
    <xf numFmtId="169" fontId="107" fillId="0" borderId="34" xfId="231" applyNumberFormat="1" applyFont="1" applyBorder="1" applyAlignment="1">
      <alignment vertical="center" wrapText="1"/>
    </xf>
    <xf numFmtId="169" fontId="107" fillId="0" borderId="3" xfId="231" applyNumberFormat="1" applyFont="1" applyBorder="1" applyAlignment="1">
      <alignment vertical="center" wrapText="1"/>
    </xf>
    <xf numFmtId="169" fontId="107" fillId="0" borderId="28" xfId="231" applyNumberFormat="1" applyFont="1" applyBorder="1" applyAlignment="1">
      <alignment vertical="center" wrapText="1"/>
    </xf>
    <xf numFmtId="169" fontId="107" fillId="46" borderId="29" xfId="231" applyNumberFormat="1" applyFont="1" applyFill="1" applyBorder="1" applyAlignment="1">
      <alignment wrapText="1"/>
    </xf>
    <xf numFmtId="169" fontId="107" fillId="46" borderId="31" xfId="231" applyNumberFormat="1" applyFont="1" applyFill="1" applyBorder="1" applyAlignment="1">
      <alignment wrapText="1"/>
    </xf>
    <xf numFmtId="169" fontId="107" fillId="46" borderId="25" xfId="231" applyNumberFormat="1" applyFont="1" applyFill="1" applyBorder="1" applyAlignment="1">
      <alignment wrapText="1"/>
    </xf>
    <xf numFmtId="169" fontId="107" fillId="46" borderId="32" xfId="231" applyNumberFormat="1" applyFont="1" applyFill="1" applyBorder="1" applyAlignment="1">
      <alignment wrapText="1"/>
    </xf>
    <xf numFmtId="169" fontId="107" fillId="46" borderId="45" xfId="231" applyNumberFormat="1" applyFont="1" applyFill="1" applyBorder="1" applyAlignment="1">
      <alignment wrapText="1"/>
    </xf>
    <xf numFmtId="169" fontId="107" fillId="46" borderId="26" xfId="231" applyNumberFormat="1" applyFont="1" applyFill="1" applyBorder="1" applyAlignment="1">
      <alignment wrapText="1"/>
    </xf>
    <xf numFmtId="169" fontId="107" fillId="46" borderId="34" xfId="231" applyNumberFormat="1" applyFont="1" applyFill="1" applyBorder="1" applyAlignment="1">
      <alignment wrapText="1"/>
    </xf>
    <xf numFmtId="169" fontId="107" fillId="46" borderId="3" xfId="231" applyNumberFormat="1" applyFont="1" applyFill="1" applyBorder="1" applyAlignment="1">
      <alignment wrapText="1"/>
    </xf>
    <xf numFmtId="169" fontId="107" fillId="46" borderId="28" xfId="231" applyNumberFormat="1" applyFont="1" applyFill="1" applyBorder="1" applyAlignment="1">
      <alignment wrapText="1"/>
    </xf>
    <xf numFmtId="169" fontId="107" fillId="0" borderId="29" xfId="231" applyNumberFormat="1" applyFont="1" applyBorder="1" applyAlignment="1" applyProtection="1">
      <alignment vertical="center" wrapText="1"/>
      <protection locked="0"/>
    </xf>
    <xf numFmtId="169" fontId="107" fillId="0" borderId="31" xfId="231" applyNumberFormat="1" applyFont="1" applyBorder="1" applyAlignment="1" applyProtection="1">
      <alignment vertical="center" wrapText="1"/>
      <protection locked="0"/>
    </xf>
    <xf numFmtId="169" fontId="107" fillId="0" borderId="25" xfId="231" applyNumberFormat="1" applyFont="1" applyBorder="1" applyAlignment="1" applyProtection="1">
      <alignment vertical="center" wrapText="1"/>
      <protection locked="0"/>
    </xf>
    <xf numFmtId="169" fontId="107" fillId="36" borderId="29" xfId="231" applyNumberFormat="1" applyFont="1" applyFill="1" applyBorder="1" applyAlignment="1">
      <alignment wrapText="1"/>
    </xf>
    <xf numFmtId="169" fontId="107" fillId="36" borderId="31" xfId="231" applyNumberFormat="1" applyFont="1" applyFill="1" applyBorder="1" applyAlignment="1">
      <alignment wrapText="1"/>
    </xf>
    <xf numFmtId="169" fontId="107" fillId="36" borderId="25" xfId="231" applyNumberFormat="1" applyFont="1" applyFill="1" applyBorder="1" applyAlignment="1">
      <alignment wrapText="1"/>
    </xf>
    <xf numFmtId="169" fontId="107" fillId="46" borderId="29" xfId="231" applyNumberFormat="1" applyFont="1" applyFill="1" applyBorder="1" applyAlignment="1">
      <alignment vertical="center" wrapText="1"/>
    </xf>
    <xf numFmtId="169" fontId="107" fillId="46" borderId="31" xfId="231" applyNumberFormat="1" applyFont="1" applyFill="1" applyBorder="1" applyAlignment="1">
      <alignment vertical="center" wrapText="1"/>
    </xf>
    <xf numFmtId="169" fontId="107" fillId="46" borderId="25" xfId="231" applyNumberFormat="1" applyFont="1" applyFill="1" applyBorder="1" applyAlignment="1">
      <alignment vertical="center" wrapText="1"/>
    </xf>
    <xf numFmtId="169" fontId="107" fillId="0" borderId="3" xfId="231" applyNumberFormat="1" applyFont="1" applyBorder="1" applyAlignment="1" applyProtection="1">
      <alignment vertical="center" wrapText="1"/>
      <protection locked="0"/>
    </xf>
    <xf numFmtId="169" fontId="107" fillId="0" borderId="28" xfId="231" applyNumberFormat="1" applyFont="1" applyBorder="1" applyAlignment="1" applyProtection="1">
      <alignment vertical="center" wrapText="1"/>
      <protection locked="0"/>
    </xf>
    <xf numFmtId="169" fontId="107" fillId="0" borderId="32" xfId="231" applyNumberFormat="1" applyFont="1" applyBorder="1" applyAlignment="1">
      <alignment vertical="center" wrapText="1"/>
    </xf>
    <xf numFmtId="169" fontId="107" fillId="0" borderId="45" xfId="231" applyNumberFormat="1" applyFont="1" applyBorder="1" applyAlignment="1">
      <alignment vertical="center" wrapText="1"/>
    </xf>
    <xf numFmtId="169" fontId="107" fillId="0" borderId="26" xfId="231" applyNumberFormat="1" applyFont="1" applyBorder="1" applyAlignment="1">
      <alignment vertical="center" wrapText="1"/>
    </xf>
    <xf numFmtId="169" fontId="107" fillId="0" borderId="34" xfId="231" applyNumberFormat="1" applyFont="1" applyBorder="1" applyAlignment="1" applyProtection="1">
      <alignment vertical="center" wrapText="1"/>
      <protection locked="0"/>
    </xf>
    <xf numFmtId="169" fontId="107" fillId="0" borderId="39" xfId="231" applyNumberFormat="1" applyFont="1" applyBorder="1" applyAlignment="1" applyProtection="1">
      <alignment vertical="center" wrapText="1"/>
      <protection locked="0"/>
    </xf>
    <xf numFmtId="169" fontId="107" fillId="0" borderId="40" xfId="231" applyNumberFormat="1" applyFont="1" applyBorder="1" applyAlignment="1" applyProtection="1">
      <alignment vertical="center" wrapText="1"/>
      <protection locked="0"/>
    </xf>
    <xf numFmtId="169" fontId="109" fillId="47" borderId="40" xfId="231" applyNumberFormat="1" applyFont="1" applyFill="1" applyBorder="1" applyAlignment="1" applyProtection="1">
      <alignment vertical="center" wrapText="1"/>
      <protection locked="0"/>
    </xf>
    <xf numFmtId="169" fontId="107" fillId="45" borderId="33" xfId="388" applyNumberFormat="1" applyFont="1" applyFill="1" applyBorder="1"/>
    <xf numFmtId="169" fontId="107" fillId="45" borderId="27" xfId="388" applyNumberFormat="1" applyFont="1" applyFill="1" applyBorder="1"/>
    <xf numFmtId="169" fontId="107" fillId="45" borderId="32" xfId="388" applyNumberFormat="1" applyFont="1" applyFill="1" applyBorder="1"/>
    <xf numFmtId="169" fontId="107" fillId="45" borderId="26" xfId="388" applyNumberFormat="1" applyFont="1" applyFill="1" applyBorder="1"/>
    <xf numFmtId="169" fontId="107" fillId="45" borderId="34" xfId="388" applyNumberFormat="1" applyFont="1" applyFill="1" applyBorder="1"/>
    <xf numFmtId="169" fontId="107" fillId="45" borderId="28" xfId="388" applyNumberFormat="1" applyFont="1" applyFill="1" applyBorder="1"/>
    <xf numFmtId="0" fontId="3" fillId="0" borderId="0" xfId="319" applyFont="1"/>
    <xf numFmtId="0" fontId="109" fillId="0" borderId="0" xfId="319" applyFont="1" applyAlignment="1">
      <alignment vertical="center"/>
    </xf>
    <xf numFmtId="0" fontId="111" fillId="0" borderId="0" xfId="319" applyFont="1" applyAlignment="1">
      <alignment horizontal="left"/>
    </xf>
    <xf numFmtId="0" fontId="3" fillId="0" borderId="46" xfId="319" applyFont="1" applyBorder="1" applyAlignment="1">
      <alignment horizontal="center" vertical="center" wrapText="1"/>
    </xf>
    <xf numFmtId="0" fontId="3" fillId="0" borderId="47" xfId="319" applyFont="1" applyBorder="1" applyAlignment="1">
      <alignment horizontal="center" vertical="top" wrapText="1"/>
    </xf>
    <xf numFmtId="0" fontId="3" fillId="0" borderId="48" xfId="319" applyFont="1" applyBorder="1" applyAlignment="1">
      <alignment vertical="top"/>
    </xf>
    <xf numFmtId="0" fontId="3" fillId="0" borderId="48" xfId="319" applyFont="1" applyBorder="1" applyAlignment="1">
      <alignment horizontal="center" vertical="top" wrapText="1"/>
    </xf>
    <xf numFmtId="0" fontId="3" fillId="0" borderId="49" xfId="319" applyFont="1" applyBorder="1" applyAlignment="1">
      <alignment horizontal="center" vertical="top" wrapText="1"/>
    </xf>
    <xf numFmtId="0" fontId="3" fillId="0" borderId="0" xfId="319" applyFont="1" applyAlignment="1">
      <alignment vertical="top"/>
    </xf>
    <xf numFmtId="0" fontId="4" fillId="0" borderId="0" xfId="319" applyFont="1" applyAlignment="1">
      <alignment horizontal="center" vertical="top"/>
    </xf>
    <xf numFmtId="0" fontId="3" fillId="0" borderId="0" xfId="319" applyFont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50" xfId="386" applyFont="1" applyBorder="1" applyAlignment="1">
      <alignment horizontal="center" vertical="center"/>
    </xf>
    <xf numFmtId="0" fontId="4" fillId="0" borderId="51" xfId="319" applyFont="1" applyBorder="1" applyAlignment="1">
      <alignment horizontal="center" vertical="center"/>
    </xf>
    <xf numFmtId="0" fontId="4" fillId="0" borderId="52" xfId="386" applyFont="1" applyBorder="1" applyAlignment="1">
      <alignment horizontal="left" vertical="center"/>
    </xf>
    <xf numFmtId="169" fontId="4" fillId="36" borderId="52" xfId="145" applyNumberFormat="1" applyFont="1" applyFill="1" applyBorder="1" applyAlignment="1">
      <alignment horizontal="right" vertical="center"/>
    </xf>
    <xf numFmtId="0" fontId="4" fillId="0" borderId="0" xfId="319" applyFont="1" applyAlignment="1">
      <alignment vertical="center"/>
    </xf>
    <xf numFmtId="0" fontId="4" fillId="0" borderId="53" xfId="386" applyFont="1" applyBorder="1" applyAlignment="1">
      <alignment horizontal="center" vertical="center"/>
    </xf>
    <xf numFmtId="0" fontId="4" fillId="0" borderId="54" xfId="319" applyFont="1" applyBorder="1" applyAlignment="1">
      <alignment horizontal="center" vertical="center"/>
    </xf>
    <xf numFmtId="0" fontId="4" fillId="0" borderId="55" xfId="386" applyFont="1" applyBorder="1" applyAlignment="1">
      <alignment horizontal="left" vertical="center"/>
    </xf>
    <xf numFmtId="169" fontId="4" fillId="36" borderId="55" xfId="145" applyNumberFormat="1" applyFont="1" applyFill="1" applyBorder="1" applyAlignment="1">
      <alignment horizontal="right" vertical="center"/>
    </xf>
    <xf numFmtId="169" fontId="4" fillId="36" borderId="56" xfId="145" applyNumberFormat="1" applyFont="1" applyFill="1" applyBorder="1" applyAlignment="1">
      <alignment horizontal="right" vertical="center"/>
    </xf>
    <xf numFmtId="0" fontId="4" fillId="0" borderId="55" xfId="386" applyFont="1" applyBorder="1" applyAlignment="1">
      <alignment horizontal="left" vertical="center" wrapText="1"/>
    </xf>
    <xf numFmtId="0" fontId="4" fillId="0" borderId="55" xfId="386" applyFont="1" applyBorder="1" applyAlignment="1">
      <alignment vertical="center" wrapText="1"/>
    </xf>
    <xf numFmtId="0" fontId="4" fillId="0" borderId="55" xfId="319" applyFont="1" applyBorder="1" applyAlignment="1">
      <alignment horizontal="left" vertical="center"/>
    </xf>
    <xf numFmtId="0" fontId="4" fillId="0" borderId="57" xfId="386" applyFont="1" applyBorder="1" applyAlignment="1">
      <alignment horizontal="center" vertical="center"/>
    </xf>
    <xf numFmtId="0" fontId="110" fillId="36" borderId="58" xfId="319" applyFont="1" applyFill="1" applyBorder="1" applyAlignment="1">
      <alignment horizontal="center" vertical="center"/>
    </xf>
    <xf numFmtId="0" fontId="19" fillId="36" borderId="58" xfId="319" applyFont="1" applyFill="1" applyBorder="1"/>
    <xf numFmtId="0" fontId="110" fillId="0" borderId="0" xfId="319" applyFont="1" applyAlignment="1">
      <alignment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166" fontId="4" fillId="0" borderId="0" xfId="319" applyNumberFormat="1" applyFont="1" applyAlignment="1">
      <alignment vertical="center"/>
    </xf>
    <xf numFmtId="0" fontId="4" fillId="0" borderId="52" xfId="319" applyFont="1" applyBorder="1" applyAlignment="1">
      <alignment vertical="center"/>
    </xf>
    <xf numFmtId="0" fontId="4" fillId="0" borderId="55" xfId="319" applyFont="1" applyBorder="1" applyAlignment="1">
      <alignment vertical="center"/>
    </xf>
    <xf numFmtId="0" fontId="110" fillId="36" borderId="58" xfId="319" applyFont="1" applyFill="1" applyBorder="1" applyAlignment="1">
      <alignment vertical="center" wrapText="1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10" fillId="36" borderId="54" xfId="319" applyFont="1" applyFill="1" applyBorder="1" applyAlignment="1">
      <alignment horizontal="center" vertical="center"/>
    </xf>
    <xf numFmtId="0" fontId="110" fillId="36" borderId="54" xfId="319" applyFont="1" applyFill="1" applyBorder="1" applyAlignment="1">
      <alignment vertical="center"/>
    </xf>
    <xf numFmtId="0" fontId="110" fillId="36" borderId="59" xfId="319" applyFont="1" applyFill="1" applyBorder="1" applyAlignment="1">
      <alignment horizontal="center" vertical="center"/>
    </xf>
    <xf numFmtId="0" fontId="110" fillId="36" borderId="59" xfId="319" applyFont="1" applyFill="1" applyBorder="1" applyAlignment="1">
      <alignment vertical="center" wrapText="1"/>
    </xf>
    <xf numFmtId="0" fontId="112" fillId="0" borderId="0" xfId="319" applyFont="1"/>
    <xf numFmtId="0" fontId="3" fillId="0" borderId="0" xfId="319" applyFont="1" applyAlignment="1">
      <alignment horizontal="left" vertical="center"/>
    </xf>
    <xf numFmtId="0" fontId="111" fillId="0" borderId="0" xfId="319" applyFont="1" applyAlignment="1">
      <alignment vertical="center"/>
    </xf>
    <xf numFmtId="0" fontId="3" fillId="0" borderId="47" xfId="319" applyFont="1" applyBorder="1" applyAlignment="1">
      <alignment horizontal="center" vertical="top"/>
    </xf>
    <xf numFmtId="0" fontId="3" fillId="0" borderId="48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50" xfId="319" applyFont="1" applyBorder="1" applyAlignment="1">
      <alignment horizontal="center" vertical="center"/>
    </xf>
    <xf numFmtId="0" fontId="3" fillId="0" borderId="51" xfId="319" applyFont="1" applyBorder="1" applyAlignment="1">
      <alignment horizontal="center" vertical="center"/>
    </xf>
    <xf numFmtId="0" fontId="3" fillId="0" borderId="52" xfId="386" applyFont="1" applyBorder="1" applyAlignment="1">
      <alignment horizontal="left" vertical="center"/>
    </xf>
    <xf numFmtId="169" fontId="3" fillId="36" borderId="60" xfId="145" applyNumberFormat="1" applyFont="1" applyFill="1" applyBorder="1" applyAlignment="1">
      <alignment horizontal="right" vertical="center"/>
    </xf>
    <xf numFmtId="0" fontId="4" fillId="0" borderId="53" xfId="319" applyFont="1" applyBorder="1" applyAlignment="1">
      <alignment horizontal="center" vertical="center"/>
    </xf>
    <xf numFmtId="0" fontId="3" fillId="0" borderId="54" xfId="319" applyFont="1" applyBorder="1" applyAlignment="1">
      <alignment horizontal="center" vertical="center"/>
    </xf>
    <xf numFmtId="0" fontId="3" fillId="0" borderId="55" xfId="575" applyFont="1" applyBorder="1" applyAlignment="1">
      <alignment horizontal="left" vertical="center"/>
    </xf>
    <xf numFmtId="169" fontId="3" fillId="36" borderId="56" xfId="145" applyNumberFormat="1" applyFont="1" applyFill="1" applyBorder="1" applyAlignment="1">
      <alignment horizontal="right" vertical="center"/>
    </xf>
    <xf numFmtId="0" fontId="3" fillId="0" borderId="55" xfId="386" applyFont="1" applyBorder="1" applyAlignment="1">
      <alignment horizontal="left" vertical="center"/>
    </xf>
    <xf numFmtId="0" fontId="3" fillId="0" borderId="55" xfId="386" applyFont="1" applyBorder="1" applyAlignment="1">
      <alignment horizontal="left" vertical="center" wrapText="1"/>
    </xf>
    <xf numFmtId="49" fontId="4" fillId="0" borderId="57" xfId="319" applyNumberFormat="1" applyFont="1" applyBorder="1" applyAlignment="1">
      <alignment horizontal="center" vertical="center"/>
    </xf>
    <xf numFmtId="0" fontId="4" fillId="36" borderId="58" xfId="386" applyFont="1" applyFill="1" applyBorder="1" applyAlignment="1">
      <alignment horizontal="center" vertical="center"/>
    </xf>
    <xf numFmtId="0" fontId="4" fillId="36" borderId="58" xfId="386" applyFont="1" applyFill="1" applyBorder="1" applyAlignment="1">
      <alignment vertical="center"/>
    </xf>
    <xf numFmtId="169" fontId="4" fillId="36" borderId="61" xfId="145" applyNumberFormat="1" applyFont="1" applyFill="1" applyBorder="1" applyAlignment="1">
      <alignment horizontal="right"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9" fontId="4" fillId="0" borderId="0" xfId="145" applyNumberFormat="1" applyFont="1" applyAlignment="1">
      <alignment horizontal="right" vertical="center"/>
    </xf>
    <xf numFmtId="49" fontId="4" fillId="0" borderId="46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8" xfId="386" applyFont="1" applyFill="1" applyBorder="1" applyAlignment="1">
      <alignment vertical="center"/>
    </xf>
    <xf numFmtId="169" fontId="4" fillId="36" borderId="49" xfId="145" applyNumberFormat="1" applyFont="1" applyFill="1" applyBorder="1" applyAlignment="1">
      <alignment horizontal="right" vertical="center"/>
    </xf>
    <xf numFmtId="0" fontId="3" fillId="0" borderId="52" xfId="575" applyFont="1" applyBorder="1" applyAlignment="1">
      <alignment horizontal="left" vertical="center"/>
    </xf>
    <xf numFmtId="0" fontId="4" fillId="36" borderId="58" xfId="319" applyFont="1" applyFill="1" applyBorder="1" applyAlignment="1">
      <alignment horizontal="center" vertical="center"/>
    </xf>
    <xf numFmtId="0" fontId="4" fillId="36" borderId="62" xfId="386" applyFont="1" applyFill="1" applyBorder="1" applyAlignment="1">
      <alignment horizontal="left" vertical="center"/>
    </xf>
    <xf numFmtId="49" fontId="4" fillId="0" borderId="63" xfId="319" applyNumberFormat="1" applyFont="1" applyBorder="1" applyAlignment="1">
      <alignment horizontal="center" vertical="center"/>
    </xf>
    <xf numFmtId="0" fontId="3" fillId="0" borderId="58" xfId="319" applyFont="1" applyBorder="1" applyAlignment="1">
      <alignment horizontal="center" vertical="center"/>
    </xf>
    <xf numFmtId="0" fontId="3" fillId="0" borderId="62" xfId="386" applyFont="1" applyBorder="1" applyAlignment="1">
      <alignment horizontal="left" vertical="center"/>
    </xf>
    <xf numFmtId="169" fontId="3" fillId="36" borderId="61" xfId="145" applyNumberFormat="1" applyFont="1" applyFill="1" applyBorder="1" applyAlignment="1">
      <alignment horizontal="right" vertical="center"/>
    </xf>
    <xf numFmtId="169" fontId="3" fillId="0" borderId="0" xfId="145" applyNumberFormat="1" applyFont="1" applyAlignment="1">
      <alignment horizontal="right" vertical="center"/>
    </xf>
    <xf numFmtId="0" fontId="112" fillId="0" borderId="8" xfId="319" applyFont="1" applyBorder="1" applyAlignment="1">
      <alignment vertical="center"/>
    </xf>
    <xf numFmtId="0" fontId="4" fillId="0" borderId="0" xfId="319" applyFont="1" applyAlignment="1">
      <alignment horizontal="left"/>
    </xf>
    <xf numFmtId="0" fontId="113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/>
    <xf numFmtId="0" fontId="113" fillId="0" borderId="0" xfId="319" applyFont="1"/>
    <xf numFmtId="2" fontId="107" fillId="0" borderId="45" xfId="231" applyNumberFormat="1" applyFont="1" applyBorder="1" applyAlignment="1" applyProtection="1">
      <alignment vertical="center" wrapText="1"/>
      <protection locked="0"/>
    </xf>
    <xf numFmtId="4" fontId="107" fillId="0" borderId="13" xfId="231" applyNumberFormat="1" applyFont="1" applyBorder="1" applyAlignment="1" applyProtection="1">
      <alignment vertical="center" wrapText="1"/>
      <protection locked="0"/>
    </xf>
    <xf numFmtId="4" fontId="107" fillId="46" borderId="45" xfId="231" applyNumberFormat="1" applyFont="1" applyFill="1" applyBorder="1" applyAlignment="1">
      <alignment wrapText="1"/>
    </xf>
    <xf numFmtId="4" fontId="107" fillId="0" borderId="31" xfId="231" applyNumberFormat="1" applyFont="1" applyBorder="1" applyAlignment="1" applyProtection="1">
      <alignment vertical="center" wrapText="1"/>
      <protection locked="0"/>
    </xf>
    <xf numFmtId="4" fontId="107" fillId="45" borderId="3" xfId="388" applyNumberFormat="1" applyFont="1" applyFill="1" applyBorder="1"/>
    <xf numFmtId="4" fontId="107" fillId="45" borderId="13" xfId="388" applyNumberFormat="1" applyFont="1" applyFill="1" applyBorder="1"/>
    <xf numFmtId="4" fontId="107" fillId="0" borderId="3" xfId="231" applyNumberFormat="1" applyFont="1" applyBorder="1" applyAlignment="1" applyProtection="1">
      <alignment vertical="center" wrapText="1"/>
      <protection locked="0"/>
    </xf>
    <xf numFmtId="4" fontId="107" fillId="46" borderId="30" xfId="231" applyNumberFormat="1" applyFont="1" applyFill="1" applyBorder="1" applyAlignment="1">
      <alignment vertical="center" wrapText="1"/>
    </xf>
    <xf numFmtId="4" fontId="107" fillId="45" borderId="45" xfId="388" applyNumberFormat="1" applyFont="1" applyFill="1" applyBorder="1"/>
    <xf numFmtId="4" fontId="107" fillId="46" borderId="31" xfId="231" applyNumberFormat="1" applyFont="1" applyFill="1" applyBorder="1" applyAlignment="1">
      <alignment vertical="center" wrapText="1"/>
    </xf>
    <xf numFmtId="4" fontId="107" fillId="0" borderId="45" xfId="231" applyNumberFormat="1" applyFont="1" applyBorder="1" applyAlignment="1">
      <alignment vertical="center" wrapText="1"/>
    </xf>
    <xf numFmtId="169" fontId="3" fillId="0" borderId="0" xfId="0" applyNumberFormat="1" applyFont="1" applyAlignment="1">
      <alignment vertical="center"/>
    </xf>
    <xf numFmtId="4" fontId="115" fillId="0" borderId="0" xfId="0" applyNumberFormat="1" applyFont="1"/>
    <xf numFmtId="0" fontId="107" fillId="48" borderId="13" xfId="0" applyFont="1" applyFill="1" applyBorder="1" applyAlignment="1">
      <alignment vertical="center" wrapText="1"/>
    </xf>
    <xf numFmtId="0" fontId="3" fillId="48" borderId="64" xfId="0" applyFont="1" applyFill="1" applyBorder="1" applyAlignment="1">
      <alignment horizontal="center" vertical="center" textRotation="90" wrapText="1"/>
    </xf>
    <xf numFmtId="0" fontId="3" fillId="48" borderId="44" xfId="0" applyFont="1" applyFill="1" applyBorder="1" applyAlignment="1">
      <alignment horizontal="center" vertical="center" textRotation="90" wrapText="1"/>
    </xf>
    <xf numFmtId="169" fontId="110" fillId="36" borderId="62" xfId="132" applyNumberFormat="1" applyFont="1" applyFill="1" applyBorder="1" applyAlignment="1">
      <alignment horizontal="right" vertical="center"/>
    </xf>
    <xf numFmtId="169" fontId="110" fillId="36" borderId="55" xfId="132" applyNumberFormat="1" applyFont="1" applyFill="1" applyBorder="1" applyAlignment="1">
      <alignment horizontal="right" vertical="center"/>
    </xf>
    <xf numFmtId="169" fontId="110" fillId="36" borderId="65" xfId="132" applyNumberFormat="1" applyFont="1" applyFill="1" applyBorder="1" applyAlignment="1">
      <alignment horizontal="right" vertical="center"/>
    </xf>
    <xf numFmtId="169" fontId="3" fillId="0" borderId="0" xfId="319" applyNumberFormat="1" applyFont="1"/>
    <xf numFmtId="0" fontId="3" fillId="0" borderId="26" xfId="380" applyFont="1" applyBorder="1" applyAlignment="1">
      <alignment vertical="center" wrapText="1"/>
    </xf>
    <xf numFmtId="169" fontId="4" fillId="36" borderId="60" xfId="145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9" fontId="107" fillId="0" borderId="45" xfId="231" applyNumberFormat="1" applyFont="1" applyFill="1" applyBorder="1" applyAlignment="1" applyProtection="1">
      <alignment vertical="center" wrapText="1"/>
      <protection locked="0"/>
    </xf>
    <xf numFmtId="169" fontId="107" fillId="0" borderId="45" xfId="231" applyNumberFormat="1" applyFont="1" applyFill="1" applyBorder="1" applyAlignment="1" applyProtection="1">
      <alignment horizontal="center" vertical="center"/>
      <protection locked="0"/>
    </xf>
    <xf numFmtId="0" fontId="111" fillId="0" borderId="0" xfId="319" applyFont="1" applyAlignment="1">
      <alignment horizontal="center"/>
    </xf>
    <xf numFmtId="0" fontId="1" fillId="0" borderId="0" xfId="319"/>
    <xf numFmtId="0" fontId="113" fillId="0" borderId="0" xfId="319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319" applyFont="1" applyAlignment="1" applyProtection="1">
      <alignment horizontal="left"/>
      <protection locked="0"/>
    </xf>
    <xf numFmtId="0" fontId="3" fillId="0" borderId="0" xfId="319" applyFont="1" applyAlignment="1" applyProtection="1">
      <alignment horizontal="center" vertical="center"/>
      <protection locked="0"/>
    </xf>
    <xf numFmtId="0" fontId="111" fillId="0" borderId="0" xfId="319" applyFont="1" applyAlignment="1">
      <alignment horizontal="center" vertical="center"/>
    </xf>
    <xf numFmtId="0" fontId="113" fillId="0" borderId="0" xfId="386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3" fillId="0" borderId="0" xfId="319" applyFont="1" applyAlignment="1">
      <alignment horizontal="center" vertical="center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44" xfId="0" applyFont="1" applyFill="1" applyBorder="1" applyAlignment="1">
      <alignment horizontal="center" vertical="center" textRotation="90" wrapText="1"/>
    </xf>
    <xf numFmtId="0" fontId="107" fillId="48" borderId="13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4" fillId="36" borderId="42" xfId="0" applyFont="1" applyFill="1" applyBorder="1" applyAlignment="1">
      <alignment horizontal="center" vertical="center" wrapText="1"/>
    </xf>
    <xf numFmtId="0" fontId="107" fillId="36" borderId="33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  <xf numFmtId="0" fontId="107" fillId="48" borderId="27" xfId="0" applyFont="1" applyFill="1" applyBorder="1" applyAlignment="1">
      <alignment horizontal="center" vertical="center" textRotation="90" wrapText="1"/>
    </xf>
    <xf numFmtId="0" fontId="107" fillId="48" borderId="68" xfId="0" applyFont="1" applyFill="1" applyBorder="1" applyAlignment="1">
      <alignment horizontal="center" vertical="center" textRotation="90" wrapText="1"/>
    </xf>
    <xf numFmtId="0" fontId="4" fillId="48" borderId="42" xfId="0" applyFont="1" applyFill="1" applyBorder="1" applyAlignment="1">
      <alignment horizontal="center" vertical="center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71" xfId="0" applyFont="1" applyFill="1" applyBorder="1" applyAlignment="1">
      <alignment horizontal="center" vertical="center" wrapText="1"/>
    </xf>
    <xf numFmtId="0" fontId="107" fillId="36" borderId="27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48" borderId="71" xfId="0" applyFont="1" applyFill="1" applyBorder="1" applyAlignment="1">
      <alignment horizontal="center" vertical="center" wrapText="1"/>
    </xf>
    <xf numFmtId="0" fontId="107" fillId="48" borderId="13" xfId="0" applyFont="1" applyFill="1" applyBorder="1" applyAlignment="1">
      <alignment horizontal="center" vertical="center" textRotation="90" wrapText="1"/>
    </xf>
    <xf numFmtId="0" fontId="107" fillId="48" borderId="44" xfId="0" applyFont="1" applyFill="1" applyBorder="1" applyAlignment="1">
      <alignment horizontal="center" vertical="center" textRotation="90" wrapText="1"/>
    </xf>
    <xf numFmtId="0" fontId="4" fillId="48" borderId="13" xfId="0" applyFont="1" applyFill="1" applyBorder="1" applyAlignment="1">
      <alignment horizontal="center" vertical="center" wrapText="1"/>
    </xf>
    <xf numFmtId="0" fontId="4" fillId="48" borderId="44" xfId="0" applyFont="1" applyFill="1" applyBorder="1" applyAlignment="1">
      <alignment horizontal="center" vertical="center" wrapText="1"/>
    </xf>
    <xf numFmtId="0" fontId="113" fillId="0" borderId="0" xfId="319" applyFont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5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27" xfId="0" applyFont="1" applyFill="1" applyBorder="1" applyAlignment="1">
      <alignment horizontal="center" vertical="center" wrapText="1"/>
    </xf>
    <xf numFmtId="0" fontId="4" fillId="49" borderId="68" xfId="0" applyFont="1" applyFill="1" applyBorder="1" applyAlignment="1">
      <alignment horizontal="center" vertical="center" wrapText="1"/>
    </xf>
    <xf numFmtId="0" fontId="107" fillId="48" borderId="40" xfId="0" applyFont="1" applyFill="1" applyBorder="1" applyAlignment="1">
      <alignment horizontal="center" vertical="center" wrapText="1"/>
    </xf>
    <xf numFmtId="0" fontId="4" fillId="48" borderId="74" xfId="0" applyFont="1" applyFill="1" applyBorder="1" applyAlignment="1">
      <alignment horizontal="center" vertical="center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1010000}"/>
    <cellStyle name="Currency [0] _טאלדן מוטורס" xfId="259" xr:uid="{00000000-0005-0000-0000-000002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49020000}"/>
    <cellStyle name="Percent % Long Underline" xfId="586" xr:uid="{00000000-0005-0000-0000-00004A020000}"/>
    <cellStyle name="Percent %_Worksheet in  US Financial Statements Ref. Workbook - Single Co" xfId="587" xr:uid="{00000000-0005-0000-0000-00004B020000}"/>
    <cellStyle name="Percent (0)" xfId="588" xr:uid="{00000000-0005-0000-0000-00004C020000}"/>
    <cellStyle name="Percent [2]" xfId="589" xr:uid="{00000000-0005-0000-0000-00004D020000}"/>
    <cellStyle name="Percent [2] 2" xfId="590" xr:uid="{00000000-0005-0000-0000-00004E020000}"/>
    <cellStyle name="Percent [2] 3" xfId="591" xr:uid="{00000000-0005-0000-0000-00004F020000}"/>
    <cellStyle name="Percent [2] 4" xfId="592" xr:uid="{00000000-0005-0000-0000-000050020000}"/>
    <cellStyle name="Percent [2] 5" xfId="593" xr:uid="{00000000-0005-0000-0000-000051020000}"/>
    <cellStyle name="Percent [2] 6" xfId="594" xr:uid="{00000000-0005-0000-0000-000052020000}"/>
    <cellStyle name="Percent [2] 7" xfId="595" xr:uid="{00000000-0005-0000-0000-000053020000}"/>
    <cellStyle name="Percent [2] 8" xfId="596" xr:uid="{00000000-0005-0000-0000-000054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2:F59"/>
  <sheetViews>
    <sheetView showGridLines="0" zoomScale="90" zoomScaleNormal="90" workbookViewId="0">
      <pane ySplit="7" topLeftCell="A10" activePane="bottomLeft" state="frozen"/>
      <selection pane="bottomLeft" activeCell="B4" sqref="B4"/>
    </sheetView>
  </sheetViews>
  <sheetFormatPr defaultColWidth="9.1328125" defaultRowHeight="13.5"/>
  <cols>
    <col min="1" max="1" width="2" style="127" customWidth="1"/>
    <col min="2" max="2" width="11" style="127" customWidth="1"/>
    <col min="3" max="3" width="5.1328125" style="127" customWidth="1"/>
    <col min="4" max="4" width="73.6640625" style="127" customWidth="1"/>
    <col min="5" max="5" width="16.1328125" style="127" customWidth="1"/>
    <col min="6" max="6" width="12.86328125" style="127" customWidth="1"/>
    <col min="7" max="16384" width="9.1328125" style="127"/>
  </cols>
  <sheetData>
    <row r="2" spans="2:6" s="210" customFormat="1">
      <c r="B2" s="210" t="s">
        <v>241</v>
      </c>
      <c r="D2" s="207"/>
      <c r="E2" s="211" t="s">
        <v>237</v>
      </c>
    </row>
    <row r="3" spans="2:6" s="210" customFormat="1" ht="13.5" customHeight="1">
      <c r="B3" s="240" t="s">
        <v>243</v>
      </c>
      <c r="C3" s="240"/>
      <c r="D3" s="240"/>
      <c r="E3" s="240"/>
      <c r="F3" s="240"/>
    </row>
    <row r="4" spans="2:6">
      <c r="B4" s="128"/>
      <c r="C4" s="128"/>
    </row>
    <row r="5" spans="2:6" ht="18" customHeight="1">
      <c r="B5" s="129"/>
      <c r="C5" s="237" t="s">
        <v>84</v>
      </c>
      <c r="D5" s="238"/>
      <c r="E5" s="238"/>
    </row>
    <row r="6" spans="2:6" ht="13.9" thickBot="1">
      <c r="E6" s="169" t="s">
        <v>85</v>
      </c>
    </row>
    <row r="7" spans="2:6" s="135" customFormat="1" ht="27.4" thickBot="1">
      <c r="B7" s="130" t="s">
        <v>86</v>
      </c>
      <c r="C7" s="131" t="s">
        <v>87</v>
      </c>
      <c r="D7" s="132"/>
      <c r="E7" s="133" t="s">
        <v>88</v>
      </c>
    </row>
    <row r="8" spans="2:6" s="135" customFormat="1" ht="6" customHeight="1">
      <c r="C8" s="136"/>
      <c r="E8" s="137"/>
    </row>
    <row r="9" spans="2:6" s="138" customFormat="1" ht="13.9" thickBot="1">
      <c r="C9" s="239" t="s">
        <v>89</v>
      </c>
      <c r="D9" s="239"/>
      <c r="E9" s="239"/>
    </row>
    <row r="10" spans="2:6" s="143" customFormat="1" ht="15" customHeight="1">
      <c r="B10" s="139" t="s">
        <v>90</v>
      </c>
      <c r="C10" s="140">
        <v>1</v>
      </c>
      <c r="D10" s="141" t="s">
        <v>242</v>
      </c>
      <c r="E10" s="142">
        <v>1026631.4099999999</v>
      </c>
    </row>
    <row r="11" spans="2:6" s="143" customFormat="1" ht="15" customHeight="1">
      <c r="B11" s="144" t="s">
        <v>91</v>
      </c>
      <c r="C11" s="145">
        <v>2</v>
      </c>
      <c r="D11" s="146" t="s">
        <v>92</v>
      </c>
      <c r="E11" s="147">
        <v>15937670.76</v>
      </c>
    </row>
    <row r="12" spans="2:6" s="143" customFormat="1" ht="15" customHeight="1">
      <c r="B12" s="144" t="s">
        <v>93</v>
      </c>
      <c r="C12" s="145">
        <v>3</v>
      </c>
      <c r="D12" s="146" t="s">
        <v>94</v>
      </c>
      <c r="E12" s="147">
        <v>0</v>
      </c>
    </row>
    <row r="13" spans="2:6" s="143" customFormat="1" ht="15" customHeight="1">
      <c r="B13" s="144" t="s">
        <v>95</v>
      </c>
      <c r="C13" s="145">
        <v>4</v>
      </c>
      <c r="D13" s="149" t="s">
        <v>96</v>
      </c>
      <c r="E13" s="147">
        <v>0</v>
      </c>
    </row>
    <row r="14" spans="2:6" s="143" customFormat="1" ht="27">
      <c r="B14" s="144" t="s">
        <v>97</v>
      </c>
      <c r="C14" s="145">
        <v>5</v>
      </c>
      <c r="D14" s="150" t="s">
        <v>98</v>
      </c>
      <c r="E14" s="147">
        <v>0</v>
      </c>
    </row>
    <row r="15" spans="2:6" s="143" customFormat="1" ht="15" customHeight="1">
      <c r="B15" s="144" t="s">
        <v>99</v>
      </c>
      <c r="C15" s="145">
        <v>6</v>
      </c>
      <c r="D15" s="149" t="s">
        <v>100</v>
      </c>
      <c r="E15" s="147">
        <v>2731023.8750005951</v>
      </c>
    </row>
    <row r="16" spans="2:6" s="143" customFormat="1" ht="15" customHeight="1">
      <c r="B16" s="144" t="s">
        <v>101</v>
      </c>
      <c r="C16" s="145">
        <v>7</v>
      </c>
      <c r="D16" s="146" t="s">
        <v>102</v>
      </c>
      <c r="E16" s="147">
        <v>367438.35</v>
      </c>
    </row>
    <row r="17" spans="2:6" s="143" customFormat="1" ht="15" customHeight="1">
      <c r="B17" s="144" t="s">
        <v>103</v>
      </c>
      <c r="C17" s="145">
        <v>8</v>
      </c>
      <c r="D17" s="149" t="s">
        <v>104</v>
      </c>
      <c r="E17" s="147"/>
    </row>
    <row r="18" spans="2:6" s="143" customFormat="1" ht="15" customHeight="1">
      <c r="B18" s="144" t="s">
        <v>105</v>
      </c>
      <c r="C18" s="145">
        <v>9</v>
      </c>
      <c r="D18" s="146" t="s">
        <v>106</v>
      </c>
      <c r="E18" s="147">
        <v>1578326.2</v>
      </c>
    </row>
    <row r="19" spans="2:6" s="143" customFormat="1" ht="15" customHeight="1">
      <c r="B19" s="144" t="s">
        <v>107</v>
      </c>
      <c r="C19" s="145">
        <v>10</v>
      </c>
      <c r="D19" s="146" t="s">
        <v>108</v>
      </c>
      <c r="E19" s="147">
        <v>0</v>
      </c>
    </row>
    <row r="20" spans="2:6" s="143" customFormat="1" ht="15" customHeight="1">
      <c r="B20" s="144" t="s">
        <v>109</v>
      </c>
      <c r="C20" s="145">
        <v>11</v>
      </c>
      <c r="D20" s="146" t="s">
        <v>110</v>
      </c>
      <c r="E20" s="147">
        <v>0</v>
      </c>
    </row>
    <row r="21" spans="2:6" s="143" customFormat="1" ht="15" customHeight="1">
      <c r="B21" s="144" t="s">
        <v>111</v>
      </c>
      <c r="C21" s="145">
        <v>12</v>
      </c>
      <c r="D21" s="146" t="s">
        <v>112</v>
      </c>
      <c r="E21" s="147">
        <v>5670075.534203086</v>
      </c>
    </row>
    <row r="22" spans="2:6" s="143" customFormat="1" ht="15" customHeight="1">
      <c r="B22" s="144" t="s">
        <v>113</v>
      </c>
      <c r="C22" s="145">
        <v>13</v>
      </c>
      <c r="D22" s="146" t="s">
        <v>114</v>
      </c>
      <c r="E22" s="147">
        <v>0</v>
      </c>
    </row>
    <row r="23" spans="2:6" s="143" customFormat="1" ht="15" customHeight="1">
      <c r="B23" s="144" t="s">
        <v>115</v>
      </c>
      <c r="C23" s="145">
        <v>14</v>
      </c>
      <c r="D23" s="146" t="s">
        <v>116</v>
      </c>
      <c r="E23" s="147">
        <v>62250.269999999968</v>
      </c>
    </row>
    <row r="24" spans="2:6" s="143" customFormat="1" ht="15" customHeight="1">
      <c r="B24" s="144" t="s">
        <v>117</v>
      </c>
      <c r="C24" s="145">
        <v>15</v>
      </c>
      <c r="D24" s="146" t="s">
        <v>118</v>
      </c>
      <c r="E24" s="147">
        <v>0</v>
      </c>
    </row>
    <row r="25" spans="2:6" s="143" customFormat="1" ht="15" customHeight="1">
      <c r="B25" s="144" t="s">
        <v>119</v>
      </c>
      <c r="C25" s="145">
        <v>16</v>
      </c>
      <c r="D25" s="146" t="s">
        <v>120</v>
      </c>
      <c r="E25" s="147">
        <v>2272.4839999999999</v>
      </c>
    </row>
    <row r="26" spans="2:6" s="143" customFormat="1" ht="15" customHeight="1">
      <c r="B26" s="144" t="s">
        <v>121</v>
      </c>
      <c r="C26" s="145">
        <v>17</v>
      </c>
      <c r="D26" s="146" t="s">
        <v>122</v>
      </c>
      <c r="E26" s="147"/>
    </row>
    <row r="27" spans="2:6" s="143" customFormat="1" ht="15" customHeight="1">
      <c r="B27" s="144" t="s">
        <v>123</v>
      </c>
      <c r="C27" s="145">
        <v>18</v>
      </c>
      <c r="D27" s="151" t="s">
        <v>124</v>
      </c>
      <c r="E27" s="147">
        <v>478235.79</v>
      </c>
    </row>
    <row r="28" spans="2:6" s="155" customFormat="1" ht="15" customHeight="1" thickBot="1">
      <c r="B28" s="152" t="s">
        <v>125</v>
      </c>
      <c r="C28" s="153">
        <v>19</v>
      </c>
      <c r="D28" s="154" t="s">
        <v>126</v>
      </c>
      <c r="E28" s="228">
        <v>27853924.673203681</v>
      </c>
    </row>
    <row r="29" spans="2:6" s="138" customFormat="1" ht="6" customHeight="1">
      <c r="B29" s="156"/>
      <c r="C29" s="157"/>
      <c r="D29" s="158"/>
      <c r="E29" s="159"/>
      <c r="F29" s="143"/>
    </row>
    <row r="30" spans="2:6" s="138" customFormat="1" ht="13.9" thickBot="1">
      <c r="B30" s="156"/>
      <c r="C30" s="239" t="s">
        <v>127</v>
      </c>
      <c r="D30" s="239"/>
      <c r="E30" s="239"/>
    </row>
    <row r="31" spans="2:6" s="143" customFormat="1" ht="15" customHeight="1">
      <c r="B31" s="139" t="s">
        <v>128</v>
      </c>
      <c r="C31" s="140">
        <v>20</v>
      </c>
      <c r="D31" s="160" t="s">
        <v>129</v>
      </c>
      <c r="E31" s="142">
        <v>8560700.6286495253</v>
      </c>
    </row>
    <row r="32" spans="2:6" s="143" customFormat="1" ht="15" customHeight="1">
      <c r="B32" s="144" t="s">
        <v>130</v>
      </c>
      <c r="C32" s="145">
        <v>21</v>
      </c>
      <c r="D32" s="161" t="s">
        <v>131</v>
      </c>
      <c r="E32" s="147">
        <v>1247847.32</v>
      </c>
    </row>
    <row r="33" spans="2:5" s="143" customFormat="1" ht="15" customHeight="1">
      <c r="B33" s="144" t="s">
        <v>132</v>
      </c>
      <c r="C33" s="145">
        <v>22</v>
      </c>
      <c r="D33" s="149" t="s">
        <v>133</v>
      </c>
      <c r="E33" s="147">
        <v>0</v>
      </c>
    </row>
    <row r="34" spans="2:5" s="143" customFormat="1" ht="15" customHeight="1">
      <c r="B34" s="144" t="s">
        <v>134</v>
      </c>
      <c r="C34" s="145">
        <v>23</v>
      </c>
      <c r="D34" s="161" t="s">
        <v>135</v>
      </c>
      <c r="E34" s="147">
        <v>444318.02</v>
      </c>
    </row>
    <row r="35" spans="2:5" s="143" customFormat="1" ht="15" customHeight="1">
      <c r="B35" s="144" t="s">
        <v>136</v>
      </c>
      <c r="C35" s="145">
        <v>24</v>
      </c>
      <c r="D35" s="161" t="s">
        <v>137</v>
      </c>
      <c r="E35" s="147">
        <v>0</v>
      </c>
    </row>
    <row r="36" spans="2:5" s="143" customFormat="1" ht="15" customHeight="1">
      <c r="B36" s="144" t="s">
        <v>138</v>
      </c>
      <c r="C36" s="145">
        <v>25</v>
      </c>
      <c r="D36" s="161" t="s">
        <v>139</v>
      </c>
      <c r="E36" s="147">
        <v>0</v>
      </c>
    </row>
    <row r="37" spans="2:5" s="143" customFormat="1" ht="15" customHeight="1">
      <c r="B37" s="144" t="s">
        <v>140</v>
      </c>
      <c r="C37" s="145">
        <v>26</v>
      </c>
      <c r="D37" s="161" t="s">
        <v>141</v>
      </c>
      <c r="E37" s="147">
        <v>0</v>
      </c>
    </row>
    <row r="38" spans="2:5" s="143" customFormat="1" ht="15" customHeight="1">
      <c r="B38" s="144" t="s">
        <v>142</v>
      </c>
      <c r="C38" s="145">
        <v>27</v>
      </c>
      <c r="D38" s="161" t="s">
        <v>143</v>
      </c>
      <c r="E38" s="147">
        <v>80148.507625835802</v>
      </c>
    </row>
    <row r="39" spans="2:5" s="143" customFormat="1" ht="15" customHeight="1">
      <c r="B39" s="144" t="s">
        <v>144</v>
      </c>
      <c r="C39" s="145">
        <v>28</v>
      </c>
      <c r="D39" s="161" t="s">
        <v>145</v>
      </c>
      <c r="E39" s="147"/>
    </row>
    <row r="40" spans="2:5" s="143" customFormat="1" ht="15" customHeight="1">
      <c r="B40" s="144" t="s">
        <v>146</v>
      </c>
      <c r="C40" s="145">
        <v>29</v>
      </c>
      <c r="D40" s="161" t="s">
        <v>147</v>
      </c>
      <c r="E40" s="147">
        <v>47604.773464155194</v>
      </c>
    </row>
    <row r="41" spans="2:5" s="155" customFormat="1" ht="15" customHeight="1" thickBot="1">
      <c r="B41" s="152" t="s">
        <v>148</v>
      </c>
      <c r="C41" s="153">
        <v>30</v>
      </c>
      <c r="D41" s="162" t="s">
        <v>149</v>
      </c>
      <c r="E41" s="228">
        <v>10380619.249739515</v>
      </c>
    </row>
    <row r="42" spans="2:5" s="138" customFormat="1" ht="6" customHeight="1">
      <c r="B42" s="163"/>
      <c r="C42" s="164"/>
      <c r="D42" s="158"/>
      <c r="E42" s="159"/>
    </row>
    <row r="43" spans="2:5" s="138" customFormat="1" ht="13.9" thickBot="1">
      <c r="B43" s="163"/>
      <c r="C43" s="239" t="s">
        <v>150</v>
      </c>
      <c r="D43" s="239"/>
      <c r="E43" s="239"/>
    </row>
    <row r="44" spans="2:5" s="143" customFormat="1" ht="15" customHeight="1">
      <c r="B44" s="139" t="s">
        <v>151</v>
      </c>
      <c r="C44" s="140">
        <v>31</v>
      </c>
      <c r="D44" s="160" t="s">
        <v>152</v>
      </c>
      <c r="E44" s="142">
        <v>9620300</v>
      </c>
    </row>
    <row r="45" spans="2:5" s="143" customFormat="1" ht="15" customHeight="1">
      <c r="B45" s="144" t="s">
        <v>153</v>
      </c>
      <c r="C45" s="145">
        <v>32</v>
      </c>
      <c r="D45" s="161" t="s">
        <v>154</v>
      </c>
      <c r="E45" s="147"/>
    </row>
    <row r="46" spans="2:5" s="143" customFormat="1" ht="15" customHeight="1">
      <c r="B46" s="144" t="s">
        <v>155</v>
      </c>
      <c r="C46" s="145">
        <v>33</v>
      </c>
      <c r="D46" s="161" t="s">
        <v>156</v>
      </c>
      <c r="E46" s="147"/>
    </row>
    <row r="47" spans="2:5" s="143" customFormat="1" ht="15" customHeight="1">
      <c r="B47" s="144" t="s">
        <v>157</v>
      </c>
      <c r="C47" s="145">
        <v>34</v>
      </c>
      <c r="D47" s="161" t="s">
        <v>158</v>
      </c>
      <c r="E47" s="147">
        <v>7145597.8414320666</v>
      </c>
    </row>
    <row r="48" spans="2:5" s="143" customFormat="1" ht="15" customHeight="1">
      <c r="B48" s="144" t="s">
        <v>159</v>
      </c>
      <c r="C48" s="145">
        <v>35</v>
      </c>
      <c r="D48" s="161" t="s">
        <v>160</v>
      </c>
      <c r="E48" s="147">
        <v>707407.58203209611</v>
      </c>
    </row>
    <row r="49" spans="2:5" s="143" customFormat="1" ht="15" customHeight="1">
      <c r="B49" s="144" t="s">
        <v>161</v>
      </c>
      <c r="C49" s="145">
        <v>36</v>
      </c>
      <c r="D49" s="161" t="s">
        <v>162</v>
      </c>
      <c r="E49" s="147"/>
    </row>
    <row r="50" spans="2:5" s="155" customFormat="1" ht="15" customHeight="1">
      <c r="B50" s="144" t="s">
        <v>163</v>
      </c>
      <c r="C50" s="165">
        <v>37</v>
      </c>
      <c r="D50" s="166" t="s">
        <v>164</v>
      </c>
      <c r="E50" s="229">
        <v>17473305.423464164</v>
      </c>
    </row>
    <row r="51" spans="2:5" s="155" customFormat="1" ht="15" customHeight="1" thickBot="1">
      <c r="B51" s="152" t="s">
        <v>165</v>
      </c>
      <c r="C51" s="167">
        <v>38</v>
      </c>
      <c r="D51" s="168" t="s">
        <v>166</v>
      </c>
      <c r="E51" s="230">
        <v>27853924.673203677</v>
      </c>
    </row>
    <row r="52" spans="2:5">
      <c r="E52" s="231"/>
    </row>
    <row r="54" spans="2:5">
      <c r="C54" s="241"/>
      <c r="D54" s="241"/>
      <c r="E54" s="241"/>
    </row>
    <row r="55" spans="2:5">
      <c r="C55" s="242"/>
      <c r="D55" s="242"/>
      <c r="E55" s="242"/>
    </row>
    <row r="56" spans="2:5">
      <c r="C56" s="241"/>
      <c r="D56" s="241"/>
      <c r="E56" s="241"/>
    </row>
    <row r="57" spans="2:5">
      <c r="C57" s="242"/>
      <c r="D57" s="242"/>
      <c r="E57" s="242"/>
    </row>
    <row r="58" spans="2:5" ht="15" customHeight="1">
      <c r="C58" s="241"/>
      <c r="D58" s="241"/>
      <c r="E58" s="241"/>
    </row>
    <row r="59" spans="2:5">
      <c r="C59" s="242"/>
      <c r="D59" s="242"/>
      <c r="E59" s="242"/>
    </row>
  </sheetData>
  <mergeCells count="11">
    <mergeCell ref="C5:E5"/>
    <mergeCell ref="C9:E9"/>
    <mergeCell ref="B3:F3"/>
    <mergeCell ref="C58:E58"/>
    <mergeCell ref="C59:E59"/>
    <mergeCell ref="C30:E30"/>
    <mergeCell ref="C43:E43"/>
    <mergeCell ref="C54:E54"/>
    <mergeCell ref="C55:E55"/>
    <mergeCell ref="C56:E56"/>
    <mergeCell ref="C57:E57"/>
  </mergeCells>
  <conditionalFormatting sqref="E50">
    <cfRule type="cellIs" dxfId="0" priority="1" operator="lessThan">
      <formula>2200000</formula>
    </cfRule>
  </conditionalFormatting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zoomScale="80" zoomScaleNormal="80" workbookViewId="0">
      <pane ySplit="6" topLeftCell="A27" activePane="bottomLeft" state="frozen"/>
      <selection activeCell="C120" sqref="C120"/>
      <selection pane="bottomLeft" activeCell="D60" sqref="D60"/>
    </sheetView>
  </sheetViews>
  <sheetFormatPr defaultColWidth="9.1328125" defaultRowHeight="13.5"/>
  <cols>
    <col min="1" max="1" width="2" style="138" customWidth="1"/>
    <col min="2" max="2" width="11" style="138" customWidth="1"/>
    <col min="3" max="3" width="5.86328125" style="138" customWidth="1"/>
    <col min="4" max="4" width="81.6640625" style="138" customWidth="1"/>
    <col min="5" max="5" width="15.6640625" style="138" customWidth="1"/>
    <col min="6" max="16384" width="9.1328125" style="138"/>
  </cols>
  <sheetData>
    <row r="1" spans="2:6" ht="15" customHeight="1">
      <c r="B1" s="143" t="s">
        <v>241</v>
      </c>
      <c r="C1" s="143"/>
      <c r="D1" s="170"/>
      <c r="E1" s="208" t="s">
        <v>238</v>
      </c>
    </row>
    <row r="2" spans="2:6" ht="16.5" customHeight="1">
      <c r="B2" s="245" t="s">
        <v>244</v>
      </c>
      <c r="C2" s="245"/>
      <c r="D2" s="245"/>
      <c r="E2" s="245"/>
      <c r="F2" s="245"/>
    </row>
    <row r="3" spans="2:6" ht="15" customHeight="1"/>
    <row r="4" spans="2:6" s="171" customFormat="1" ht="12.75" customHeight="1">
      <c r="D4" s="243" t="s">
        <v>167</v>
      </c>
      <c r="E4" s="243"/>
    </row>
    <row r="5" spans="2:6" ht="15" customHeight="1" thickBot="1">
      <c r="E5" s="206" t="s">
        <v>85</v>
      </c>
    </row>
    <row r="6" spans="2:6" s="174" customFormat="1" ht="45" customHeight="1" thickBot="1">
      <c r="B6" s="130" t="s">
        <v>86</v>
      </c>
      <c r="C6" s="172" t="s">
        <v>87</v>
      </c>
      <c r="D6" s="173"/>
      <c r="E6" s="134" t="s">
        <v>88</v>
      </c>
    </row>
    <row r="7" spans="2:6" ht="9" customHeight="1">
      <c r="C7" s="143"/>
      <c r="D7" s="143"/>
      <c r="E7" s="175"/>
    </row>
    <row r="8" spans="2:6" ht="15" customHeight="1" thickBot="1">
      <c r="C8" s="244" t="s">
        <v>168</v>
      </c>
      <c r="D8" s="244"/>
      <c r="E8" s="244"/>
    </row>
    <row r="9" spans="2:6" ht="15" customHeight="1">
      <c r="B9" s="176" t="s">
        <v>90</v>
      </c>
      <c r="C9" s="177">
        <v>1</v>
      </c>
      <c r="D9" s="178" t="s">
        <v>169</v>
      </c>
      <c r="E9" s="179">
        <v>4764483.2201931607</v>
      </c>
    </row>
    <row r="10" spans="2:6" ht="15" customHeight="1">
      <c r="B10" s="180" t="s">
        <v>91</v>
      </c>
      <c r="C10" s="181">
        <v>2</v>
      </c>
      <c r="D10" s="182" t="s">
        <v>170</v>
      </c>
      <c r="E10" s="183">
        <v>697573.63740323577</v>
      </c>
    </row>
    <row r="11" spans="2:6" ht="15" customHeight="1">
      <c r="B11" s="180" t="s">
        <v>93</v>
      </c>
      <c r="C11" s="181">
        <v>3</v>
      </c>
      <c r="D11" s="184" t="s">
        <v>171</v>
      </c>
      <c r="E11" s="183">
        <v>1036028.4012776412</v>
      </c>
    </row>
    <row r="12" spans="2:6" ht="15" customHeight="1">
      <c r="B12" s="180" t="s">
        <v>95</v>
      </c>
      <c r="C12" s="181">
        <v>4</v>
      </c>
      <c r="D12" s="185" t="s">
        <v>172</v>
      </c>
      <c r="E12" s="183">
        <v>-22273.637750088354</v>
      </c>
    </row>
    <row r="13" spans="2:6" s="143" customFormat="1" ht="15" customHeight="1">
      <c r="B13" s="180" t="s">
        <v>97</v>
      </c>
      <c r="C13" s="145">
        <v>5</v>
      </c>
      <c r="D13" s="146" t="s">
        <v>173</v>
      </c>
      <c r="E13" s="148">
        <v>3008607.5437621954</v>
      </c>
    </row>
    <row r="14" spans="2:6" ht="15" customHeight="1">
      <c r="B14" s="180" t="s">
        <v>99</v>
      </c>
      <c r="C14" s="181">
        <v>6</v>
      </c>
      <c r="D14" s="182" t="s">
        <v>174</v>
      </c>
      <c r="E14" s="183">
        <v>1310264.3968228081</v>
      </c>
    </row>
    <row r="15" spans="2:6" ht="15" customHeight="1">
      <c r="B15" s="180" t="s">
        <v>101</v>
      </c>
      <c r="C15" s="181">
        <v>7</v>
      </c>
      <c r="D15" s="182" t="s">
        <v>175</v>
      </c>
      <c r="E15" s="183">
        <v>223.04400000000001</v>
      </c>
    </row>
    <row r="16" spans="2:6" ht="15" customHeight="1">
      <c r="B16" s="180" t="s">
        <v>103</v>
      </c>
      <c r="C16" s="181">
        <v>8</v>
      </c>
      <c r="D16" s="184" t="s">
        <v>176</v>
      </c>
      <c r="E16" s="183">
        <v>2542871.8545540795</v>
      </c>
    </row>
    <row r="17" spans="2:7" ht="15" customHeight="1">
      <c r="B17" s="180" t="s">
        <v>105</v>
      </c>
      <c r="C17" s="181">
        <v>9</v>
      </c>
      <c r="D17" s="184" t="s">
        <v>177</v>
      </c>
      <c r="E17" s="183">
        <v>2505029.4147190349</v>
      </c>
    </row>
    <row r="18" spans="2:7" ht="15" customHeight="1">
      <c r="B18" s="180" t="s">
        <v>107</v>
      </c>
      <c r="C18" s="181">
        <v>10</v>
      </c>
      <c r="D18" s="184" t="s">
        <v>178</v>
      </c>
      <c r="E18" s="183">
        <v>7698.8</v>
      </c>
    </row>
    <row r="19" spans="2:7" s="143" customFormat="1" ht="15" customHeight="1">
      <c r="B19" s="180" t="s">
        <v>109</v>
      </c>
      <c r="C19" s="145">
        <v>11</v>
      </c>
      <c r="D19" s="146" t="s">
        <v>179</v>
      </c>
      <c r="E19" s="148">
        <v>1340184.9926578526</v>
      </c>
    </row>
    <row r="20" spans="2:7" s="143" customFormat="1" ht="15" customHeight="1">
      <c r="B20" s="180" t="s">
        <v>111</v>
      </c>
      <c r="C20" s="145">
        <v>12</v>
      </c>
      <c r="D20" s="146" t="s">
        <v>180</v>
      </c>
      <c r="E20" s="183"/>
    </row>
    <row r="21" spans="2:7" s="143" customFormat="1" ht="15" customHeight="1">
      <c r="B21" s="180" t="s">
        <v>113</v>
      </c>
      <c r="C21" s="145">
        <v>13</v>
      </c>
      <c r="D21" s="146" t="s">
        <v>181</v>
      </c>
      <c r="E21" s="148">
        <v>64633.716513160412</v>
      </c>
    </row>
    <row r="22" spans="2:7" s="143" customFormat="1" ht="15" customHeight="1" thickBot="1">
      <c r="B22" s="186" t="s">
        <v>115</v>
      </c>
      <c r="C22" s="187">
        <v>14</v>
      </c>
      <c r="D22" s="188" t="s">
        <v>182</v>
      </c>
      <c r="E22" s="189">
        <v>1733056.2676175032</v>
      </c>
    </row>
    <row r="23" spans="2:7" ht="9" customHeight="1">
      <c r="C23" s="157"/>
      <c r="D23" s="190"/>
      <c r="E23" s="159"/>
    </row>
    <row r="24" spans="2:7" ht="15" customHeight="1" thickBot="1">
      <c r="C24" s="244" t="s">
        <v>183</v>
      </c>
      <c r="D24" s="244"/>
      <c r="E24" s="244"/>
    </row>
    <row r="25" spans="2:7" ht="15" customHeight="1">
      <c r="B25" s="176" t="s">
        <v>117</v>
      </c>
      <c r="C25" s="177">
        <v>15</v>
      </c>
      <c r="D25" s="178" t="s">
        <v>169</v>
      </c>
      <c r="E25" s="179">
        <v>0</v>
      </c>
    </row>
    <row r="26" spans="2:7" ht="15" customHeight="1">
      <c r="B26" s="180" t="s">
        <v>119</v>
      </c>
      <c r="C26" s="181">
        <v>16</v>
      </c>
      <c r="D26" s="182" t="s">
        <v>170</v>
      </c>
      <c r="E26" s="183">
        <v>0</v>
      </c>
      <c r="G26" s="191"/>
    </row>
    <row r="27" spans="2:7" ht="15" customHeight="1">
      <c r="B27" s="180" t="s">
        <v>121</v>
      </c>
      <c r="C27" s="181">
        <v>17</v>
      </c>
      <c r="D27" s="184" t="s">
        <v>171</v>
      </c>
      <c r="E27" s="183"/>
      <c r="G27" s="191"/>
    </row>
    <row r="28" spans="2:7" ht="15" customHeight="1">
      <c r="B28" s="180" t="s">
        <v>123</v>
      </c>
      <c r="C28" s="181">
        <v>18</v>
      </c>
      <c r="D28" s="184" t="s">
        <v>172</v>
      </c>
      <c r="E28" s="183">
        <v>0</v>
      </c>
    </row>
    <row r="29" spans="2:7" s="143" customFormat="1" ht="15" customHeight="1">
      <c r="B29" s="180" t="s">
        <v>125</v>
      </c>
      <c r="C29" s="145">
        <v>19</v>
      </c>
      <c r="D29" s="146" t="s">
        <v>184</v>
      </c>
      <c r="E29" s="148">
        <v>0</v>
      </c>
    </row>
    <row r="30" spans="2:7" ht="15" customHeight="1">
      <c r="B30" s="180" t="s">
        <v>128</v>
      </c>
      <c r="C30" s="181">
        <v>20</v>
      </c>
      <c r="D30" s="182" t="s">
        <v>174</v>
      </c>
      <c r="E30" s="183">
        <v>0</v>
      </c>
      <c r="G30" s="191"/>
    </row>
    <row r="31" spans="2:7" ht="15" customHeight="1">
      <c r="B31" s="180" t="s">
        <v>130</v>
      </c>
      <c r="C31" s="181">
        <v>21</v>
      </c>
      <c r="D31" s="182" t="s">
        <v>185</v>
      </c>
      <c r="E31" s="183">
        <v>0</v>
      </c>
    </row>
    <row r="32" spans="2:7" ht="15" customHeight="1">
      <c r="B32" s="180" t="s">
        <v>132</v>
      </c>
      <c r="C32" s="181">
        <v>22</v>
      </c>
      <c r="D32" s="184" t="s">
        <v>176</v>
      </c>
      <c r="E32" s="183"/>
    </row>
    <row r="33" spans="2:5" ht="15" customHeight="1">
      <c r="B33" s="180" t="s">
        <v>134</v>
      </c>
      <c r="C33" s="181">
        <v>23</v>
      </c>
      <c r="D33" s="184" t="s">
        <v>177</v>
      </c>
      <c r="E33" s="183"/>
    </row>
    <row r="34" spans="2:5" ht="15" customHeight="1">
      <c r="B34" s="180" t="s">
        <v>136</v>
      </c>
      <c r="C34" s="181">
        <v>24</v>
      </c>
      <c r="D34" s="184" t="s">
        <v>186</v>
      </c>
      <c r="E34" s="183"/>
    </row>
    <row r="35" spans="2:5" s="143" customFormat="1" ht="15" customHeight="1">
      <c r="B35" s="180" t="s">
        <v>138</v>
      </c>
      <c r="C35" s="145">
        <v>25</v>
      </c>
      <c r="D35" s="146" t="s">
        <v>187</v>
      </c>
      <c r="E35" s="183"/>
    </row>
    <row r="36" spans="2:5" ht="15" customHeight="1">
      <c r="B36" s="180" t="s">
        <v>140</v>
      </c>
      <c r="C36" s="181">
        <v>26</v>
      </c>
      <c r="D36" s="182" t="s">
        <v>188</v>
      </c>
      <c r="E36" s="183"/>
    </row>
    <row r="37" spans="2:5" ht="15" customHeight="1">
      <c r="B37" s="180" t="s">
        <v>142</v>
      </c>
      <c r="C37" s="181">
        <v>27</v>
      </c>
      <c r="D37" s="184" t="s">
        <v>189</v>
      </c>
      <c r="E37" s="183"/>
    </row>
    <row r="38" spans="2:5" s="143" customFormat="1" ht="15" customHeight="1">
      <c r="B38" s="180" t="s">
        <v>144</v>
      </c>
      <c r="C38" s="145">
        <v>28</v>
      </c>
      <c r="D38" s="146" t="s">
        <v>190</v>
      </c>
      <c r="E38" s="183">
        <v>0</v>
      </c>
    </row>
    <row r="39" spans="2:5" s="143" customFormat="1" ht="15" customHeight="1">
      <c r="B39" s="180" t="s">
        <v>146</v>
      </c>
      <c r="C39" s="145">
        <v>29</v>
      </c>
      <c r="D39" s="146" t="s">
        <v>191</v>
      </c>
      <c r="E39" s="183"/>
    </row>
    <row r="40" spans="2:5" s="143" customFormat="1" ht="15" customHeight="1">
      <c r="B40" s="180" t="s">
        <v>148</v>
      </c>
      <c r="C40" s="145">
        <v>30</v>
      </c>
      <c r="D40" s="146" t="s">
        <v>181</v>
      </c>
      <c r="E40" s="183">
        <v>0</v>
      </c>
    </row>
    <row r="41" spans="2:5" s="143" customFormat="1" ht="15" customHeight="1" thickBot="1">
      <c r="B41" s="186" t="s">
        <v>151</v>
      </c>
      <c r="C41" s="187">
        <v>31</v>
      </c>
      <c r="D41" s="188" t="s">
        <v>192</v>
      </c>
      <c r="E41" s="189"/>
    </row>
    <row r="42" spans="2:5" s="143" customFormat="1" ht="9" customHeight="1" thickBot="1">
      <c r="C42" s="157"/>
      <c r="D42" s="192"/>
      <c r="E42" s="193"/>
    </row>
    <row r="43" spans="2:5" s="143" customFormat="1" ht="15" customHeight="1" thickBot="1">
      <c r="B43" s="194" t="s">
        <v>153</v>
      </c>
      <c r="C43" s="195">
        <v>32</v>
      </c>
      <c r="D43" s="196" t="s">
        <v>193</v>
      </c>
      <c r="E43" s="197">
        <v>1733056.2676175032</v>
      </c>
    </row>
    <row r="44" spans="2:5" ht="9" customHeight="1">
      <c r="C44" s="157"/>
      <c r="D44" s="192"/>
      <c r="E44" s="159"/>
    </row>
    <row r="45" spans="2:5" ht="15" customHeight="1" thickBot="1">
      <c r="C45" s="157"/>
      <c r="D45" s="244" t="s">
        <v>194</v>
      </c>
      <c r="E45" s="244"/>
    </row>
    <row r="46" spans="2:5" ht="15" customHeight="1">
      <c r="B46" s="176" t="s">
        <v>155</v>
      </c>
      <c r="C46" s="177">
        <v>33</v>
      </c>
      <c r="D46" s="198" t="s">
        <v>195</v>
      </c>
      <c r="E46" s="179"/>
    </row>
    <row r="47" spans="2:5" ht="15" customHeight="1">
      <c r="B47" s="180" t="s">
        <v>157</v>
      </c>
      <c r="C47" s="181">
        <v>34</v>
      </c>
      <c r="D47" s="182" t="s">
        <v>196</v>
      </c>
      <c r="E47" s="183"/>
    </row>
    <row r="48" spans="2:5" ht="15" customHeight="1">
      <c r="B48" s="180" t="s">
        <v>159</v>
      </c>
      <c r="C48" s="181">
        <v>35</v>
      </c>
      <c r="D48" s="182" t="s">
        <v>197</v>
      </c>
      <c r="E48" s="183"/>
    </row>
    <row r="49" spans="2:5" s="143" customFormat="1" ht="15" customHeight="1" thickBot="1">
      <c r="B49" s="186" t="s">
        <v>161</v>
      </c>
      <c r="C49" s="187">
        <v>36</v>
      </c>
      <c r="D49" s="188" t="s">
        <v>198</v>
      </c>
      <c r="E49" s="189">
        <f>E46-E47-E48</f>
        <v>0</v>
      </c>
    </row>
    <row r="50" spans="2:5" ht="8.25" customHeight="1">
      <c r="C50" s="157"/>
      <c r="D50" s="190"/>
      <c r="E50" s="159"/>
    </row>
    <row r="51" spans="2:5" ht="15" customHeight="1" thickBot="1">
      <c r="C51" s="244" t="s">
        <v>199</v>
      </c>
      <c r="D51" s="244"/>
      <c r="E51" s="244"/>
    </row>
    <row r="52" spans="2:5" ht="15" customHeight="1">
      <c r="B52" s="176" t="s">
        <v>163</v>
      </c>
      <c r="C52" s="177">
        <v>37</v>
      </c>
      <c r="D52" s="178" t="s">
        <v>200</v>
      </c>
      <c r="E52" s="179">
        <v>741715.75</v>
      </c>
    </row>
    <row r="53" spans="2:5" ht="15" customHeight="1">
      <c r="B53" s="180" t="s">
        <v>165</v>
      </c>
      <c r="C53" s="181">
        <v>38</v>
      </c>
      <c r="D53" s="184" t="s">
        <v>201</v>
      </c>
      <c r="E53" s="183">
        <v>0</v>
      </c>
    </row>
    <row r="54" spans="2:5" ht="15" customHeight="1">
      <c r="B54" s="180" t="s">
        <v>202</v>
      </c>
      <c r="C54" s="181">
        <v>39</v>
      </c>
      <c r="D54" s="184" t="s">
        <v>203</v>
      </c>
      <c r="E54" s="183">
        <v>0</v>
      </c>
    </row>
    <row r="55" spans="2:5" ht="15" customHeight="1">
      <c r="B55" s="180" t="s">
        <v>204</v>
      </c>
      <c r="C55" s="181">
        <v>40</v>
      </c>
      <c r="D55" s="184" t="s">
        <v>205</v>
      </c>
      <c r="E55" s="183">
        <v>0</v>
      </c>
    </row>
    <row r="56" spans="2:5" ht="15" customHeight="1">
      <c r="B56" s="180" t="s">
        <v>206</v>
      </c>
      <c r="C56" s="181">
        <v>41</v>
      </c>
      <c r="D56" s="184" t="s">
        <v>108</v>
      </c>
      <c r="E56" s="183">
        <v>0</v>
      </c>
    </row>
    <row r="57" spans="2:5" ht="15" customHeight="1">
      <c r="B57" s="180" t="s">
        <v>207</v>
      </c>
      <c r="C57" s="181">
        <v>42</v>
      </c>
      <c r="D57" s="184" t="s">
        <v>110</v>
      </c>
      <c r="E57" s="183">
        <v>0</v>
      </c>
    </row>
    <row r="58" spans="2:5" ht="15" customHeight="1">
      <c r="B58" s="180" t="s">
        <v>208</v>
      </c>
      <c r="C58" s="181">
        <v>43</v>
      </c>
      <c r="D58" s="184" t="s">
        <v>118</v>
      </c>
      <c r="E58" s="183">
        <v>0</v>
      </c>
    </row>
    <row r="59" spans="2:5" ht="15" customHeight="1">
      <c r="B59" s="180" t="s">
        <v>209</v>
      </c>
      <c r="C59" s="181">
        <v>44</v>
      </c>
      <c r="D59" s="184" t="s">
        <v>210</v>
      </c>
      <c r="E59" s="183">
        <v>56301.88</v>
      </c>
    </row>
    <row r="60" spans="2:5" ht="15" customHeight="1">
      <c r="B60" s="180" t="s">
        <v>211</v>
      </c>
      <c r="C60" s="181">
        <v>45</v>
      </c>
      <c r="D60" s="184" t="s">
        <v>212</v>
      </c>
      <c r="E60" s="183"/>
    </row>
    <row r="61" spans="2:5" s="190" customFormat="1" ht="15" customHeight="1" thickBot="1">
      <c r="B61" s="186" t="s">
        <v>213</v>
      </c>
      <c r="C61" s="199">
        <v>46</v>
      </c>
      <c r="D61" s="200" t="s">
        <v>214</v>
      </c>
      <c r="E61" s="189">
        <v>798017.63</v>
      </c>
    </row>
    <row r="62" spans="2:5" s="190" customFormat="1" ht="9" customHeight="1">
      <c r="C62" s="157"/>
      <c r="E62" s="193"/>
    </row>
    <row r="63" spans="2:5" s="190" customFormat="1" ht="15" customHeight="1" thickBot="1">
      <c r="C63" s="246" t="s">
        <v>215</v>
      </c>
      <c r="D63" s="246"/>
      <c r="E63" s="246"/>
    </row>
    <row r="64" spans="2:5" ht="15" customHeight="1">
      <c r="B64" s="176" t="s">
        <v>216</v>
      </c>
      <c r="C64" s="177">
        <v>47</v>
      </c>
      <c r="D64" s="178" t="s">
        <v>217</v>
      </c>
      <c r="E64" s="179">
        <v>1067966.2869897957</v>
      </c>
    </row>
    <row r="65" spans="2:5" ht="15" customHeight="1">
      <c r="B65" s="180" t="s">
        <v>218</v>
      </c>
      <c r="C65" s="181">
        <v>48</v>
      </c>
      <c r="D65" s="184" t="s">
        <v>219</v>
      </c>
      <c r="E65" s="183">
        <v>197119.65</v>
      </c>
    </row>
    <row r="66" spans="2:5" ht="15" customHeight="1">
      <c r="B66" s="180" t="s">
        <v>220</v>
      </c>
      <c r="C66" s="181">
        <v>49</v>
      </c>
      <c r="D66" s="184" t="s">
        <v>221</v>
      </c>
      <c r="E66" s="183">
        <v>37716.0534641552</v>
      </c>
    </row>
    <row r="67" spans="2:5" ht="15" customHeight="1">
      <c r="B67" s="180" t="s">
        <v>222</v>
      </c>
      <c r="C67" s="181">
        <v>50</v>
      </c>
      <c r="D67" s="184" t="s">
        <v>223</v>
      </c>
      <c r="E67" s="183">
        <v>69920.67</v>
      </c>
    </row>
    <row r="68" spans="2:5" ht="15" customHeight="1">
      <c r="B68" s="180" t="s">
        <v>224</v>
      </c>
      <c r="C68" s="181">
        <v>51</v>
      </c>
      <c r="D68" s="184" t="s">
        <v>225</v>
      </c>
      <c r="E68" s="183">
        <v>31879.55</v>
      </c>
    </row>
    <row r="69" spans="2:5" ht="15" customHeight="1">
      <c r="B69" s="180" t="s">
        <v>226</v>
      </c>
      <c r="C69" s="181">
        <v>52</v>
      </c>
      <c r="D69" s="184" t="s">
        <v>227</v>
      </c>
      <c r="E69" s="183"/>
    </row>
    <row r="70" spans="2:5" ht="15" customHeight="1" thickBot="1">
      <c r="B70" s="201" t="s">
        <v>228</v>
      </c>
      <c r="C70" s="202">
        <v>53</v>
      </c>
      <c r="D70" s="203" t="s">
        <v>229</v>
      </c>
      <c r="E70" s="204">
        <v>-418999.90513145627</v>
      </c>
    </row>
    <row r="71" spans="2:5" ht="9" customHeight="1" thickBot="1">
      <c r="C71" s="164"/>
      <c r="D71" s="191"/>
      <c r="E71" s="205"/>
    </row>
    <row r="72" spans="2:5" s="143" customFormat="1" ht="15" customHeight="1">
      <c r="B72" s="176" t="s">
        <v>230</v>
      </c>
      <c r="C72" s="140">
        <v>54</v>
      </c>
      <c r="D72" s="141" t="s">
        <v>231</v>
      </c>
      <c r="E72" s="233">
        <v>707471.78203209606</v>
      </c>
    </row>
    <row r="73" spans="2:5" s="143" customFormat="1" ht="15" customHeight="1">
      <c r="B73" s="180" t="s">
        <v>232</v>
      </c>
      <c r="C73" s="145">
        <v>55</v>
      </c>
      <c r="D73" s="146" t="s">
        <v>233</v>
      </c>
      <c r="E73" s="148">
        <v>64.2</v>
      </c>
    </row>
    <row r="74" spans="2:5" s="143" customFormat="1" ht="15" customHeight="1" thickBot="1">
      <c r="B74" s="186" t="s">
        <v>234</v>
      </c>
      <c r="C74" s="187">
        <v>56</v>
      </c>
      <c r="D74" s="188" t="s">
        <v>235</v>
      </c>
      <c r="E74" s="189">
        <v>707407.58203209611</v>
      </c>
    </row>
    <row r="75" spans="2:5">
      <c r="D75" s="190"/>
    </row>
    <row r="76" spans="2:5">
      <c r="C76" s="241"/>
      <c r="D76" s="241"/>
      <c r="E76" s="241"/>
    </row>
    <row r="77" spans="2:5">
      <c r="C77" s="242"/>
      <c r="D77" s="242"/>
      <c r="E77" s="242"/>
    </row>
    <row r="78" spans="2:5">
      <c r="C78" s="241"/>
      <c r="D78" s="241"/>
      <c r="E78" s="241"/>
    </row>
    <row r="79" spans="2:5">
      <c r="C79" s="242"/>
      <c r="D79" s="242"/>
      <c r="E79" s="242"/>
    </row>
    <row r="80" spans="2:5">
      <c r="C80" s="241"/>
      <c r="D80" s="241"/>
      <c r="E80" s="241"/>
    </row>
    <row r="81" spans="3:5">
      <c r="C81" s="242"/>
      <c r="D81" s="242"/>
      <c r="E81" s="242"/>
    </row>
  </sheetData>
  <mergeCells count="13">
    <mergeCell ref="C80:E80"/>
    <mergeCell ref="C81:E81"/>
    <mergeCell ref="C24:E24"/>
    <mergeCell ref="D45:E45"/>
    <mergeCell ref="C51:E51"/>
    <mergeCell ref="C63:E63"/>
    <mergeCell ref="C76:E76"/>
    <mergeCell ref="C77:E77"/>
    <mergeCell ref="D4:E4"/>
    <mergeCell ref="C8:E8"/>
    <mergeCell ref="C78:E78"/>
    <mergeCell ref="C79:E79"/>
    <mergeCell ref="B2:F2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AL52"/>
  <sheetViews>
    <sheetView tabSelected="1" zoomScale="79" zoomScaleNormal="90" zoomScaleSheetLayoutView="50" workbookViewId="0">
      <pane xSplit="2" ySplit="10" topLeftCell="I11" activePane="bottomRight" state="frozen"/>
      <selection pane="topRight" activeCell="C1" sqref="C1"/>
      <selection pane="bottomLeft" activeCell="A11" sqref="A11"/>
      <selection pane="bottomRight" activeCell="B12" sqref="B12"/>
    </sheetView>
  </sheetViews>
  <sheetFormatPr defaultColWidth="9.1328125" defaultRowHeight="13.5"/>
  <cols>
    <col min="1" max="1" width="5.86328125" style="1" customWidth="1"/>
    <col min="2" max="2" width="49.53125" style="1" customWidth="1"/>
    <col min="3" max="3" width="6.86328125" style="1" customWidth="1"/>
    <col min="4" max="4" width="9" style="1" bestFit="1" customWidth="1"/>
    <col min="5" max="5" width="6.1328125" style="1" customWidth="1"/>
    <col min="6" max="6" width="9.1328125" style="1" customWidth="1"/>
    <col min="7" max="7" width="13.33203125" style="1" customWidth="1"/>
    <col min="8" max="8" width="19.1328125" style="1" customWidth="1"/>
    <col min="9" max="9" width="10.6640625" style="1" customWidth="1"/>
    <col min="10" max="10" width="10" style="1" customWidth="1"/>
    <col min="11" max="11" width="9" style="1" bestFit="1" customWidth="1"/>
    <col min="12" max="12" width="9.6640625" style="1" customWidth="1"/>
    <col min="13" max="13" width="6.86328125" style="1" bestFit="1" customWidth="1"/>
    <col min="14" max="14" width="10.46484375" style="1" customWidth="1"/>
    <col min="15" max="15" width="12.1328125" style="1" customWidth="1"/>
    <col min="16" max="17" width="10.33203125" style="1" customWidth="1"/>
    <col min="18" max="20" width="9.1328125" style="1"/>
    <col min="21" max="21" width="12.46484375" style="1" bestFit="1" customWidth="1"/>
    <col min="22" max="24" width="9.1328125" style="1"/>
    <col min="25" max="25" width="10" style="1" bestFit="1" customWidth="1"/>
    <col min="26" max="27" width="9.1328125" style="1"/>
    <col min="28" max="28" width="3" style="1" customWidth="1"/>
    <col min="29" max="32" width="9.1328125" style="1"/>
    <col min="33" max="34" width="10.33203125" style="1" customWidth="1"/>
    <col min="35" max="36" width="10.6640625" style="1" customWidth="1"/>
    <col min="37" max="16384" width="9.1328125" style="1"/>
  </cols>
  <sheetData>
    <row r="1" spans="1:38" ht="15" customHeight="1">
      <c r="A1" s="271" t="s">
        <v>236</v>
      </c>
      <c r="B1" s="271"/>
      <c r="C1" s="224"/>
      <c r="D1" s="224"/>
      <c r="E1" s="224"/>
    </row>
    <row r="2" spans="1:38" ht="15" customHeight="1">
      <c r="A2" s="209" t="s">
        <v>240</v>
      </c>
    </row>
    <row r="3" spans="1:38" ht="15" customHeight="1">
      <c r="A3" s="209" t="s">
        <v>241</v>
      </c>
    </row>
    <row r="4" spans="1:38" ht="15" customHeight="1">
      <c r="A4" s="209" t="str">
        <f>IS!B2</f>
        <v>ანგარიშგების პერიოდი: 01.01.2025 - 30.06.2025</v>
      </c>
    </row>
    <row r="5" spans="1:38" ht="15" customHeight="1"/>
    <row r="6" spans="1:38" ht="15" customHeight="1">
      <c r="C6" s="259" t="s">
        <v>82</v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C6" s="261" t="s">
        <v>83</v>
      </c>
      <c r="AD6" s="261"/>
      <c r="AE6" s="261"/>
      <c r="AF6" s="261"/>
      <c r="AG6" s="261"/>
      <c r="AH6" s="261"/>
      <c r="AI6" s="261"/>
      <c r="AJ6" s="261"/>
      <c r="AK6" s="261"/>
      <c r="AL6" s="261"/>
    </row>
    <row r="7" spans="1:38" ht="15" customHeight="1" thickBot="1"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C7" s="262"/>
      <c r="AD7" s="262"/>
      <c r="AE7" s="262"/>
      <c r="AF7" s="262"/>
      <c r="AG7" s="262"/>
      <c r="AH7" s="262"/>
      <c r="AI7" s="262"/>
      <c r="AJ7" s="262"/>
      <c r="AK7" s="262"/>
      <c r="AL7" s="262"/>
    </row>
    <row r="8" spans="1:38" ht="28.15" customHeight="1">
      <c r="A8" s="272" t="s">
        <v>23</v>
      </c>
      <c r="B8" s="263" t="s">
        <v>70</v>
      </c>
      <c r="C8" s="278" t="s">
        <v>22</v>
      </c>
      <c r="D8" s="256"/>
      <c r="E8" s="256"/>
      <c r="F8" s="256"/>
      <c r="G8" s="256"/>
      <c r="H8" s="256" t="s">
        <v>239</v>
      </c>
      <c r="I8" s="256" t="s">
        <v>71</v>
      </c>
      <c r="J8" s="256"/>
      <c r="K8" s="256" t="s">
        <v>72</v>
      </c>
      <c r="L8" s="256"/>
      <c r="M8" s="256"/>
      <c r="N8" s="256"/>
      <c r="O8" s="256"/>
      <c r="P8" s="256" t="s">
        <v>73</v>
      </c>
      <c r="Q8" s="256"/>
      <c r="R8" s="256" t="s">
        <v>74</v>
      </c>
      <c r="S8" s="256"/>
      <c r="T8" s="256"/>
      <c r="U8" s="256"/>
      <c r="V8" s="256"/>
      <c r="W8" s="256"/>
      <c r="X8" s="256"/>
      <c r="Y8" s="256"/>
      <c r="Z8" s="256" t="s">
        <v>77</v>
      </c>
      <c r="AA8" s="266"/>
      <c r="AC8" s="250" t="s">
        <v>71</v>
      </c>
      <c r="AD8" s="251"/>
      <c r="AE8" s="251" t="s">
        <v>72</v>
      </c>
      <c r="AF8" s="251"/>
      <c r="AG8" s="251" t="s">
        <v>78</v>
      </c>
      <c r="AH8" s="251"/>
      <c r="AI8" s="251" t="s">
        <v>79</v>
      </c>
      <c r="AJ8" s="251"/>
      <c r="AK8" s="251" t="s">
        <v>77</v>
      </c>
      <c r="AL8" s="263"/>
    </row>
    <row r="9" spans="1:38" ht="10.9" customHeight="1">
      <c r="A9" s="273"/>
      <c r="B9" s="275"/>
      <c r="C9" s="277" t="s">
        <v>15</v>
      </c>
      <c r="D9" s="249"/>
      <c r="E9" s="249"/>
      <c r="F9" s="249"/>
      <c r="G9" s="225" t="s">
        <v>16</v>
      </c>
      <c r="H9" s="269"/>
      <c r="I9" s="267" t="s">
        <v>0</v>
      </c>
      <c r="J9" s="267" t="s">
        <v>1</v>
      </c>
      <c r="K9" s="249" t="s">
        <v>0</v>
      </c>
      <c r="L9" s="249"/>
      <c r="M9" s="249"/>
      <c r="N9" s="249"/>
      <c r="O9" s="225" t="s">
        <v>1</v>
      </c>
      <c r="P9" s="267" t="s">
        <v>80</v>
      </c>
      <c r="Q9" s="267" t="s">
        <v>81</v>
      </c>
      <c r="R9" s="249" t="s">
        <v>75</v>
      </c>
      <c r="S9" s="249"/>
      <c r="T9" s="249"/>
      <c r="U9" s="249"/>
      <c r="V9" s="249" t="s">
        <v>76</v>
      </c>
      <c r="W9" s="249"/>
      <c r="X9" s="249"/>
      <c r="Y9" s="249"/>
      <c r="Z9" s="267" t="s">
        <v>17</v>
      </c>
      <c r="AA9" s="254" t="s">
        <v>18</v>
      </c>
      <c r="AC9" s="252" t="s">
        <v>0</v>
      </c>
      <c r="AD9" s="247" t="s">
        <v>1</v>
      </c>
      <c r="AE9" s="247" t="s">
        <v>0</v>
      </c>
      <c r="AF9" s="247" t="s">
        <v>1</v>
      </c>
      <c r="AG9" s="247" t="s">
        <v>80</v>
      </c>
      <c r="AH9" s="247" t="s">
        <v>81</v>
      </c>
      <c r="AI9" s="247" t="s">
        <v>75</v>
      </c>
      <c r="AJ9" s="247" t="s">
        <v>76</v>
      </c>
      <c r="AK9" s="247" t="s">
        <v>17</v>
      </c>
      <c r="AL9" s="264" t="s">
        <v>18</v>
      </c>
    </row>
    <row r="10" spans="1:38" ht="61.5" customHeight="1" thickBot="1">
      <c r="A10" s="274"/>
      <c r="B10" s="276"/>
      <c r="C10" s="226" t="s">
        <v>19</v>
      </c>
      <c r="D10" s="227" t="s">
        <v>20</v>
      </c>
      <c r="E10" s="227" t="s">
        <v>21</v>
      </c>
      <c r="F10" s="227" t="s">
        <v>10</v>
      </c>
      <c r="G10" s="227" t="s">
        <v>10</v>
      </c>
      <c r="H10" s="270"/>
      <c r="I10" s="268"/>
      <c r="J10" s="268"/>
      <c r="K10" s="227" t="s">
        <v>19</v>
      </c>
      <c r="L10" s="227" t="s">
        <v>20</v>
      </c>
      <c r="M10" s="227" t="s">
        <v>21</v>
      </c>
      <c r="N10" s="227" t="s">
        <v>10</v>
      </c>
      <c r="O10" s="227" t="s">
        <v>10</v>
      </c>
      <c r="P10" s="268"/>
      <c r="Q10" s="268"/>
      <c r="R10" s="227" t="s">
        <v>19</v>
      </c>
      <c r="S10" s="227" t="s">
        <v>20</v>
      </c>
      <c r="T10" s="227" t="s">
        <v>21</v>
      </c>
      <c r="U10" s="227" t="s">
        <v>10</v>
      </c>
      <c r="V10" s="227" t="s">
        <v>19</v>
      </c>
      <c r="W10" s="227" t="s">
        <v>20</v>
      </c>
      <c r="X10" s="227" t="s">
        <v>21</v>
      </c>
      <c r="Y10" s="227" t="s">
        <v>10</v>
      </c>
      <c r="Z10" s="268"/>
      <c r="AA10" s="255"/>
      <c r="AC10" s="253"/>
      <c r="AD10" s="248"/>
      <c r="AE10" s="248"/>
      <c r="AF10" s="248"/>
      <c r="AG10" s="248"/>
      <c r="AH10" s="248"/>
      <c r="AI10" s="248"/>
      <c r="AJ10" s="248"/>
      <c r="AK10" s="248"/>
      <c r="AL10" s="265"/>
    </row>
    <row r="11" spans="1:38" ht="24.95" customHeight="1" thickBot="1">
      <c r="A11" s="10" t="s">
        <v>24</v>
      </c>
      <c r="B11" s="2" t="s">
        <v>25</v>
      </c>
      <c r="C11" s="19">
        <f t="shared" ref="C11:AL11" si="0">SUM(C12:C15)</f>
        <v>0</v>
      </c>
      <c r="D11" s="61">
        <f t="shared" si="0"/>
        <v>0</v>
      </c>
      <c r="E11" s="61">
        <f t="shared" si="0"/>
        <v>0</v>
      </c>
      <c r="F11" s="61">
        <f t="shared" si="0"/>
        <v>0</v>
      </c>
      <c r="G11" s="61">
        <f>SUM(G12:G15)</f>
        <v>0</v>
      </c>
      <c r="H11" s="42"/>
      <c r="I11" s="61">
        <f>SUM(I12:I15)</f>
        <v>0</v>
      </c>
      <c r="J11" s="61">
        <f>SUM(J12:J15)</f>
        <v>0</v>
      </c>
      <c r="K11" s="61">
        <f t="shared" si="0"/>
        <v>0</v>
      </c>
      <c r="L11" s="61">
        <f t="shared" si="0"/>
        <v>0</v>
      </c>
      <c r="M11" s="61">
        <f t="shared" si="0"/>
        <v>0</v>
      </c>
      <c r="N11" s="70">
        <f>SUM(N12:N15)</f>
        <v>0</v>
      </c>
      <c r="O11" s="61">
        <f t="shared" si="0"/>
        <v>0</v>
      </c>
      <c r="P11" s="61">
        <f>SUM(P12:P15)</f>
        <v>0</v>
      </c>
      <c r="Q11" s="61">
        <f>SUM(Q12:Q15)</f>
        <v>0</v>
      </c>
      <c r="R11" s="61">
        <f t="shared" si="0"/>
        <v>0</v>
      </c>
      <c r="S11" s="61">
        <f t="shared" si="0"/>
        <v>0</v>
      </c>
      <c r="T11" s="61">
        <f t="shared" si="0"/>
        <v>0</v>
      </c>
      <c r="U11" s="61">
        <f t="shared" si="0"/>
        <v>0</v>
      </c>
      <c r="V11" s="61">
        <f t="shared" si="0"/>
        <v>0</v>
      </c>
      <c r="W11" s="61">
        <f t="shared" si="0"/>
        <v>0</v>
      </c>
      <c r="X11" s="61">
        <f t="shared" si="0"/>
        <v>0</v>
      </c>
      <c r="Y11" s="61">
        <f>SUM(Y12:Y15)</f>
        <v>0</v>
      </c>
      <c r="Z11" s="61">
        <f>SUM(Z12:Z15)</f>
        <v>0</v>
      </c>
      <c r="AA11" s="84">
        <f>SUM(AA12:AA15)</f>
        <v>0</v>
      </c>
      <c r="AC11" s="83">
        <f t="shared" si="0"/>
        <v>0</v>
      </c>
      <c r="AD11" s="61">
        <f t="shared" si="0"/>
        <v>0</v>
      </c>
      <c r="AE11" s="61">
        <f t="shared" si="0"/>
        <v>0</v>
      </c>
      <c r="AF11" s="61">
        <f t="shared" si="0"/>
        <v>0</v>
      </c>
      <c r="AG11" s="61">
        <f t="shared" si="0"/>
        <v>0</v>
      </c>
      <c r="AH11" s="61">
        <f t="shared" si="0"/>
        <v>0</v>
      </c>
      <c r="AI11" s="61">
        <f t="shared" si="0"/>
        <v>0</v>
      </c>
      <c r="AJ11" s="61">
        <f t="shared" si="0"/>
        <v>0</v>
      </c>
      <c r="AK11" s="61">
        <f t="shared" si="0"/>
        <v>0</v>
      </c>
      <c r="AL11" s="84">
        <f t="shared" si="0"/>
        <v>0</v>
      </c>
    </row>
    <row r="12" spans="1:38" s="3" customFormat="1" ht="24.95" customHeight="1">
      <c r="A12" s="14"/>
      <c r="B12" s="34" t="s">
        <v>26</v>
      </c>
      <c r="C12" s="118"/>
      <c r="D12" s="86"/>
      <c r="E12" s="86"/>
      <c r="F12" s="57">
        <f>SUM(C12:E12)</f>
        <v>0</v>
      </c>
      <c r="G12" s="86">
        <v>0</v>
      </c>
      <c r="H12" s="41"/>
      <c r="I12" s="86"/>
      <c r="J12" s="86"/>
      <c r="K12" s="86"/>
      <c r="L12" s="86"/>
      <c r="M12" s="86"/>
      <c r="N12" s="71">
        <f>SUM(K12:M12)</f>
        <v>0</v>
      </c>
      <c r="O12" s="86"/>
      <c r="P12" s="212"/>
      <c r="Q12" s="86"/>
      <c r="R12" s="86"/>
      <c r="S12" s="86"/>
      <c r="T12" s="86"/>
      <c r="U12" s="57">
        <f>SUM(R12:T12)</f>
        <v>0</v>
      </c>
      <c r="V12" s="86"/>
      <c r="W12" s="86"/>
      <c r="X12" s="86"/>
      <c r="Y12" s="57">
        <f>SUM(V12:X12)</f>
        <v>0</v>
      </c>
      <c r="Z12" s="86"/>
      <c r="AA12" s="87"/>
      <c r="AC12" s="85"/>
      <c r="AD12" s="86"/>
      <c r="AE12" s="86"/>
      <c r="AF12" s="86"/>
      <c r="AG12" s="86"/>
      <c r="AH12" s="86"/>
      <c r="AI12" s="86"/>
      <c r="AJ12" s="86"/>
      <c r="AK12" s="86"/>
      <c r="AL12" s="87"/>
    </row>
    <row r="13" spans="1:38" ht="24.95" customHeight="1">
      <c r="A13" s="15"/>
      <c r="B13" s="82" t="s">
        <v>27</v>
      </c>
      <c r="C13" s="119"/>
      <c r="D13" s="89"/>
      <c r="E13" s="89"/>
      <c r="F13" s="58">
        <f>SUM(C13:E13)</f>
        <v>0</v>
      </c>
      <c r="G13" s="89"/>
      <c r="H13" s="120"/>
      <c r="I13" s="89"/>
      <c r="J13" s="89"/>
      <c r="K13" s="89"/>
      <c r="L13" s="89"/>
      <c r="M13" s="89"/>
      <c r="N13" s="72">
        <f>SUM(K13:M13)</f>
        <v>0</v>
      </c>
      <c r="O13" s="89"/>
      <c r="P13" s="89">
        <v>0</v>
      </c>
      <c r="Q13" s="89">
        <v>0</v>
      </c>
      <c r="R13" s="89"/>
      <c r="S13" s="89"/>
      <c r="T13" s="89"/>
      <c r="U13" s="58">
        <f>SUM(R13:T13)</f>
        <v>0</v>
      </c>
      <c r="V13" s="89"/>
      <c r="W13" s="89"/>
      <c r="X13" s="89"/>
      <c r="Y13" s="58">
        <f>SUM(V13:X13)</f>
        <v>0</v>
      </c>
      <c r="Z13" s="89"/>
      <c r="AA13" s="90"/>
      <c r="AC13" s="88"/>
      <c r="AD13" s="89"/>
      <c r="AE13" s="89"/>
      <c r="AF13" s="89"/>
      <c r="AG13" s="89"/>
      <c r="AH13" s="89"/>
      <c r="AI13" s="89"/>
      <c r="AJ13" s="89"/>
      <c r="AK13" s="89"/>
      <c r="AL13" s="90"/>
    </row>
    <row r="14" spans="1:38" ht="24.95" customHeight="1">
      <c r="A14" s="15"/>
      <c r="B14" s="82" t="s">
        <v>28</v>
      </c>
      <c r="C14" s="119"/>
      <c r="D14" s="89"/>
      <c r="E14" s="89"/>
      <c r="F14" s="58">
        <f>SUM(C14:E14)</f>
        <v>0</v>
      </c>
      <c r="G14" s="89"/>
      <c r="H14" s="120"/>
      <c r="I14" s="89"/>
      <c r="J14" s="89"/>
      <c r="K14" s="89"/>
      <c r="L14" s="89"/>
      <c r="M14" s="89"/>
      <c r="N14" s="72">
        <f>SUM(K14:M14)</f>
        <v>0</v>
      </c>
      <c r="O14" s="89"/>
      <c r="P14" s="89">
        <v>0</v>
      </c>
      <c r="Q14" s="89">
        <v>0</v>
      </c>
      <c r="R14" s="89"/>
      <c r="S14" s="89"/>
      <c r="T14" s="89"/>
      <c r="U14" s="58">
        <f>SUM(R14:T14)</f>
        <v>0</v>
      </c>
      <c r="V14" s="89"/>
      <c r="W14" s="89"/>
      <c r="X14" s="89"/>
      <c r="Y14" s="58">
        <f>SUM(V14:X14)</f>
        <v>0</v>
      </c>
      <c r="Z14" s="89"/>
      <c r="AA14" s="90"/>
      <c r="AC14" s="88"/>
      <c r="AD14" s="89"/>
      <c r="AE14" s="89"/>
      <c r="AF14" s="89"/>
      <c r="AG14" s="89"/>
      <c r="AH14" s="89"/>
      <c r="AI14" s="89"/>
      <c r="AJ14" s="89"/>
      <c r="AK14" s="89"/>
      <c r="AL14" s="90"/>
    </row>
    <row r="15" spans="1:38" ht="24.95" customHeight="1" thickBot="1">
      <c r="A15" s="16"/>
      <c r="B15" s="35" t="s">
        <v>29</v>
      </c>
      <c r="C15" s="20"/>
      <c r="D15" s="92"/>
      <c r="E15" s="92"/>
      <c r="F15" s="59">
        <f>SUM(C15:E15)</f>
        <v>0</v>
      </c>
      <c r="G15" s="92"/>
      <c r="H15" s="43"/>
      <c r="I15" s="92"/>
      <c r="J15" s="92"/>
      <c r="K15" s="92"/>
      <c r="L15" s="92"/>
      <c r="M15" s="92"/>
      <c r="N15" s="73">
        <f>SUM(K15:M15)</f>
        <v>0</v>
      </c>
      <c r="O15" s="92"/>
      <c r="P15" s="92">
        <v>0</v>
      </c>
      <c r="Q15" s="92">
        <v>0</v>
      </c>
      <c r="R15" s="92"/>
      <c r="S15" s="92"/>
      <c r="T15" s="92"/>
      <c r="U15" s="59">
        <f>SUM(R15:T15)</f>
        <v>0</v>
      </c>
      <c r="V15" s="92"/>
      <c r="W15" s="92"/>
      <c r="X15" s="92"/>
      <c r="Y15" s="59">
        <f>SUM(V15:X15)</f>
        <v>0</v>
      </c>
      <c r="Z15" s="92"/>
      <c r="AA15" s="93"/>
      <c r="AC15" s="91"/>
      <c r="AD15" s="92"/>
      <c r="AE15" s="92"/>
      <c r="AF15" s="92"/>
      <c r="AG15" s="92"/>
      <c r="AH15" s="92"/>
      <c r="AI15" s="92"/>
      <c r="AJ15" s="92"/>
      <c r="AK15" s="92"/>
      <c r="AL15" s="93"/>
    </row>
    <row r="16" spans="1:38" ht="24.95" customHeight="1" thickBot="1">
      <c r="A16" s="10" t="s">
        <v>30</v>
      </c>
      <c r="B16" s="2" t="s">
        <v>11</v>
      </c>
      <c r="C16" s="21">
        <v>24</v>
      </c>
      <c r="D16" s="95">
        <v>7</v>
      </c>
      <c r="E16" s="95">
        <v>0</v>
      </c>
      <c r="F16" s="95">
        <f>SUM(C16:E16)</f>
        <v>31</v>
      </c>
      <c r="G16" s="95">
        <v>1</v>
      </c>
      <c r="H16" s="42"/>
      <c r="I16" s="95">
        <v>82.5</v>
      </c>
      <c r="J16" s="95">
        <v>0</v>
      </c>
      <c r="K16" s="95">
        <v>40</v>
      </c>
      <c r="L16" s="95">
        <v>42.5</v>
      </c>
      <c r="M16" s="95">
        <v>0</v>
      </c>
      <c r="N16" s="74">
        <f>SUM(K16:M16)</f>
        <v>82.5</v>
      </c>
      <c r="O16" s="95"/>
      <c r="P16" s="95">
        <v>82.125</v>
      </c>
      <c r="Q16" s="95">
        <v>82.125</v>
      </c>
      <c r="R16" s="95"/>
      <c r="S16" s="95"/>
      <c r="T16" s="95"/>
      <c r="U16" s="60">
        <f>SUM(R16:T16)</f>
        <v>0</v>
      </c>
      <c r="V16" s="95"/>
      <c r="W16" s="95"/>
      <c r="X16" s="95"/>
      <c r="Y16" s="60">
        <f>SUM(V16:X16)</f>
        <v>0</v>
      </c>
      <c r="Z16" s="95"/>
      <c r="AA16" s="96"/>
      <c r="AC16" s="94"/>
      <c r="AD16" s="95"/>
      <c r="AE16" s="95"/>
      <c r="AF16" s="95"/>
      <c r="AG16" s="95"/>
      <c r="AH16" s="95"/>
      <c r="AI16" s="95"/>
      <c r="AJ16" s="95"/>
      <c r="AK16" s="95"/>
      <c r="AL16" s="96"/>
    </row>
    <row r="17" spans="1:38" ht="24.95" customHeight="1" thickBot="1">
      <c r="A17" s="10" t="s">
        <v>31</v>
      </c>
      <c r="B17" s="2" t="s">
        <v>32</v>
      </c>
      <c r="C17" s="19">
        <f>SUM(C18:C19)</f>
        <v>1052</v>
      </c>
      <c r="D17" s="61">
        <f>SUM(D18:D19)</f>
        <v>1</v>
      </c>
      <c r="E17" s="61">
        <f>SUM(E18:E19)</f>
        <v>0</v>
      </c>
      <c r="F17" s="61">
        <f>SUM(F18:F19)</f>
        <v>1053</v>
      </c>
      <c r="G17" s="61">
        <f>SUM(G18:G19)</f>
        <v>1070</v>
      </c>
      <c r="H17" s="45"/>
      <c r="I17" s="61">
        <f>SUM(I18:I19)</f>
        <v>15710.048898431021</v>
      </c>
      <c r="J17" s="61">
        <f>SUM(J18:J19)</f>
        <v>1984.4814779999999</v>
      </c>
      <c r="K17" s="61">
        <f t="shared" ref="K17:AA17" si="1">SUM(K18:K19)</f>
        <v>15429.76519295157</v>
      </c>
      <c r="L17" s="61">
        <f t="shared" si="1"/>
        <v>261.08850000000001</v>
      </c>
      <c r="M17" s="61">
        <f t="shared" si="1"/>
        <v>0</v>
      </c>
      <c r="N17" s="70">
        <f>SUM(N18:N19)</f>
        <v>15690.853692951569</v>
      </c>
      <c r="O17" s="61">
        <f>SUM(O18:O19)</f>
        <v>1984.4814779999999</v>
      </c>
      <c r="P17" s="61">
        <f t="shared" si="1"/>
        <v>8465.4090213706295</v>
      </c>
      <c r="Q17" s="61">
        <f t="shared" si="1"/>
        <v>7113.2209113158351</v>
      </c>
      <c r="R17" s="61">
        <f t="shared" si="1"/>
        <v>0</v>
      </c>
      <c r="S17" s="61">
        <f t="shared" si="1"/>
        <v>0</v>
      </c>
      <c r="T17" s="61">
        <f t="shared" si="1"/>
        <v>0</v>
      </c>
      <c r="U17" s="61">
        <f t="shared" si="1"/>
        <v>0</v>
      </c>
      <c r="V17" s="61">
        <f t="shared" si="1"/>
        <v>0</v>
      </c>
      <c r="W17" s="61">
        <f t="shared" si="1"/>
        <v>0</v>
      </c>
      <c r="X17" s="61">
        <f t="shared" si="1"/>
        <v>0</v>
      </c>
      <c r="Y17" s="61">
        <f t="shared" si="1"/>
        <v>0</v>
      </c>
      <c r="Z17" s="61">
        <f t="shared" si="1"/>
        <v>0</v>
      </c>
      <c r="AA17" s="84">
        <f t="shared" si="1"/>
        <v>0</v>
      </c>
      <c r="AC17" s="83">
        <f t="shared" ref="AC17:AL17" si="2">SUM(AC18:AC19)</f>
        <v>0</v>
      </c>
      <c r="AD17" s="61">
        <f t="shared" si="2"/>
        <v>0</v>
      </c>
      <c r="AE17" s="61">
        <f t="shared" si="2"/>
        <v>0</v>
      </c>
      <c r="AF17" s="61">
        <f t="shared" si="2"/>
        <v>0</v>
      </c>
      <c r="AG17" s="61">
        <f t="shared" si="2"/>
        <v>0</v>
      </c>
      <c r="AH17" s="61">
        <f t="shared" si="2"/>
        <v>0</v>
      </c>
      <c r="AI17" s="61">
        <f t="shared" si="2"/>
        <v>0</v>
      </c>
      <c r="AJ17" s="61">
        <f t="shared" si="2"/>
        <v>0</v>
      </c>
      <c r="AK17" s="61">
        <f t="shared" si="2"/>
        <v>0</v>
      </c>
      <c r="AL17" s="84">
        <f t="shared" si="2"/>
        <v>0</v>
      </c>
    </row>
    <row r="18" spans="1:38" ht="24.95" customHeight="1">
      <c r="A18" s="14"/>
      <c r="B18" s="4" t="s">
        <v>33</v>
      </c>
      <c r="C18" s="22">
        <v>1048</v>
      </c>
      <c r="D18" s="98">
        <v>0</v>
      </c>
      <c r="E18" s="98">
        <v>0</v>
      </c>
      <c r="F18" s="57">
        <f>SUM(C18:E18)</f>
        <v>1048</v>
      </c>
      <c r="G18" s="98">
        <v>1052</v>
      </c>
      <c r="H18" s="44"/>
      <c r="I18" s="98">
        <v>12177.580398431022</v>
      </c>
      <c r="J18" s="98">
        <v>0</v>
      </c>
      <c r="K18" s="98">
        <v>12158.385192951569</v>
      </c>
      <c r="L18" s="98">
        <v>0</v>
      </c>
      <c r="M18" s="98">
        <v>0</v>
      </c>
      <c r="N18" s="75">
        <f>SUM(K18:M18)</f>
        <v>12158.385192951569</v>
      </c>
      <c r="O18" s="98"/>
      <c r="P18" s="98">
        <v>6303.0169889355675</v>
      </c>
      <c r="Q18" s="98">
        <v>6303.0169889355675</v>
      </c>
      <c r="R18" s="98"/>
      <c r="S18" s="98"/>
      <c r="T18" s="98"/>
      <c r="U18" s="62">
        <f>SUM(R18:T18)</f>
        <v>0</v>
      </c>
      <c r="V18" s="98"/>
      <c r="W18" s="98"/>
      <c r="X18" s="98"/>
      <c r="Y18" s="62">
        <f>SUM(V18:X18)</f>
        <v>0</v>
      </c>
      <c r="Z18" s="98"/>
      <c r="AA18" s="99"/>
      <c r="AC18" s="97"/>
      <c r="AD18" s="98"/>
      <c r="AE18" s="98"/>
      <c r="AF18" s="98"/>
      <c r="AG18" s="98"/>
      <c r="AH18" s="98"/>
      <c r="AI18" s="98"/>
      <c r="AJ18" s="98"/>
      <c r="AK18" s="98"/>
      <c r="AL18" s="99"/>
    </row>
    <row r="19" spans="1:38" ht="24.95" customHeight="1" thickBot="1">
      <c r="A19" s="16"/>
      <c r="B19" s="36" t="s">
        <v>34</v>
      </c>
      <c r="C19" s="23">
        <v>4</v>
      </c>
      <c r="D19" s="101">
        <v>1</v>
      </c>
      <c r="E19" s="101">
        <v>0</v>
      </c>
      <c r="F19" s="57">
        <f>SUM(C19:E19)</f>
        <v>5</v>
      </c>
      <c r="G19" s="101">
        <v>18</v>
      </c>
      <c r="H19" s="43"/>
      <c r="I19" s="101">
        <v>3532.4684999999999</v>
      </c>
      <c r="J19" s="101">
        <v>1984.4814779999999</v>
      </c>
      <c r="K19" s="101">
        <v>3271.38</v>
      </c>
      <c r="L19" s="101">
        <v>261.08850000000001</v>
      </c>
      <c r="M19" s="101">
        <v>0</v>
      </c>
      <c r="N19" s="76">
        <f>SUM(K19:M19)</f>
        <v>3532.4684999999999</v>
      </c>
      <c r="O19" s="101">
        <v>1984.4814779999999</v>
      </c>
      <c r="P19" s="101">
        <v>2162.3920324350629</v>
      </c>
      <c r="Q19" s="101">
        <v>810.20392238026795</v>
      </c>
      <c r="R19" s="101"/>
      <c r="S19" s="101"/>
      <c r="T19" s="101"/>
      <c r="U19" s="63">
        <f>SUM(R19:T19)</f>
        <v>0</v>
      </c>
      <c r="V19" s="101"/>
      <c r="W19" s="101"/>
      <c r="X19" s="101"/>
      <c r="Y19" s="63">
        <f>SUM(V19:X19)</f>
        <v>0</v>
      </c>
      <c r="Z19" s="101"/>
      <c r="AA19" s="102"/>
      <c r="AC19" s="100"/>
      <c r="AD19" s="101"/>
      <c r="AE19" s="101"/>
      <c r="AF19" s="101"/>
      <c r="AG19" s="101"/>
      <c r="AH19" s="101"/>
      <c r="AI19" s="101"/>
      <c r="AJ19" s="101"/>
      <c r="AK19" s="101"/>
      <c r="AL19" s="102"/>
    </row>
    <row r="20" spans="1:38" ht="24.95" customHeight="1" thickBot="1">
      <c r="A20" s="10" t="s">
        <v>35</v>
      </c>
      <c r="B20" s="2" t="s">
        <v>2</v>
      </c>
      <c r="C20" s="24">
        <v>1712</v>
      </c>
      <c r="D20" s="104">
        <v>1005</v>
      </c>
      <c r="E20" s="104">
        <v>0</v>
      </c>
      <c r="F20" s="104">
        <f>SUM(C20:E20)</f>
        <v>2717</v>
      </c>
      <c r="G20" s="104">
        <v>3493</v>
      </c>
      <c r="H20" s="42"/>
      <c r="I20" s="104">
        <v>1906012.9600599452</v>
      </c>
      <c r="J20" s="104">
        <v>0</v>
      </c>
      <c r="K20" s="104">
        <v>1446634.9590115612</v>
      </c>
      <c r="L20" s="104">
        <v>444669.98657534248</v>
      </c>
      <c r="M20" s="104">
        <v>0</v>
      </c>
      <c r="N20" s="77">
        <f>SUM(K20:M20)</f>
        <v>1891304.9455869037</v>
      </c>
      <c r="O20" s="104"/>
      <c r="P20" s="104">
        <v>1300426.2308303055</v>
      </c>
      <c r="Q20" s="104">
        <v>1300426.2308303055</v>
      </c>
      <c r="R20" s="104">
        <v>893112.68860000104</v>
      </c>
      <c r="S20" s="104">
        <v>150593.72409999996</v>
      </c>
      <c r="T20" s="104"/>
      <c r="U20" s="64">
        <f>SUM(R20:T20)</f>
        <v>1043706.412700001</v>
      </c>
      <c r="V20" s="104">
        <v>893112.68860000104</v>
      </c>
      <c r="W20" s="104">
        <v>150593.72409999996</v>
      </c>
      <c r="X20" s="104"/>
      <c r="Y20" s="64">
        <f>SUM(V20:X20)</f>
        <v>1043706.412700001</v>
      </c>
      <c r="Z20" s="104">
        <v>1138206.0839500001</v>
      </c>
      <c r="AA20" s="105">
        <v>1138206.0839500001</v>
      </c>
      <c r="AC20" s="103"/>
      <c r="AD20" s="104"/>
      <c r="AE20" s="104"/>
      <c r="AF20" s="104"/>
      <c r="AG20" s="104"/>
      <c r="AH20" s="104"/>
      <c r="AI20" s="104"/>
      <c r="AJ20" s="104"/>
      <c r="AK20" s="104"/>
      <c r="AL20" s="105"/>
    </row>
    <row r="21" spans="1:38" ht="24.95" customHeight="1" thickBot="1">
      <c r="A21" s="10" t="s">
        <v>36</v>
      </c>
      <c r="B21" s="2" t="s">
        <v>37</v>
      </c>
      <c r="C21" s="19">
        <f>SUM(C22:C23)</f>
        <v>107</v>
      </c>
      <c r="D21" s="61">
        <f>SUM(D22:D23)</f>
        <v>16</v>
      </c>
      <c r="E21" s="61">
        <f>SUM(E22:E23)</f>
        <v>0</v>
      </c>
      <c r="F21" s="61">
        <f>SUM(F22:F23)</f>
        <v>123</v>
      </c>
      <c r="G21" s="61">
        <f>SUM(G22:G23)</f>
        <v>157</v>
      </c>
      <c r="H21" s="61">
        <f t="shared" ref="H21:AA21" si="3">SUM(H22:H23)</f>
        <v>123</v>
      </c>
      <c r="I21" s="61">
        <f t="shared" si="3"/>
        <v>877105.35668999969</v>
      </c>
      <c r="J21" s="61">
        <f t="shared" si="3"/>
        <v>35514.445999999989</v>
      </c>
      <c r="K21" s="61">
        <f t="shared" si="3"/>
        <v>856434.61869000003</v>
      </c>
      <c r="L21" s="61">
        <f t="shared" si="3"/>
        <v>20670.738000000001</v>
      </c>
      <c r="M21" s="61">
        <f t="shared" si="3"/>
        <v>0</v>
      </c>
      <c r="N21" s="70">
        <f>SUM(N22:N23)</f>
        <v>877105.35669000004</v>
      </c>
      <c r="O21" s="61">
        <f t="shared" si="3"/>
        <v>35514.446000000004</v>
      </c>
      <c r="P21" s="61">
        <f t="shared" si="3"/>
        <v>460153.86484155594</v>
      </c>
      <c r="Q21" s="61">
        <f t="shared" si="3"/>
        <v>426038.07160045154</v>
      </c>
      <c r="R21" s="61">
        <f t="shared" si="3"/>
        <v>113737.12</v>
      </c>
      <c r="S21" s="61">
        <f t="shared" si="3"/>
        <v>0</v>
      </c>
      <c r="T21" s="61">
        <f t="shared" si="3"/>
        <v>0</v>
      </c>
      <c r="U21" s="61">
        <f>SUM(U22:U23)</f>
        <v>0</v>
      </c>
      <c r="V21" s="61">
        <f t="shared" si="3"/>
        <v>113514.076</v>
      </c>
      <c r="W21" s="61">
        <f t="shared" si="3"/>
        <v>0</v>
      </c>
      <c r="X21" s="61">
        <f t="shared" si="3"/>
        <v>0</v>
      </c>
      <c r="Y21" s="61">
        <f>SUM(Y22:Y23)</f>
        <v>113514.076</v>
      </c>
      <c r="Z21" s="61">
        <f t="shared" si="3"/>
        <v>-2833.4200000000092</v>
      </c>
      <c r="AA21" s="84">
        <f t="shared" si="3"/>
        <v>-4877.5880000000088</v>
      </c>
      <c r="AC21" s="83">
        <f t="shared" ref="AC21:AL21" si="4">SUM(AC22:AC23)</f>
        <v>0</v>
      </c>
      <c r="AD21" s="61">
        <f t="shared" si="4"/>
        <v>0</v>
      </c>
      <c r="AE21" s="61">
        <f t="shared" si="4"/>
        <v>0</v>
      </c>
      <c r="AF21" s="61">
        <f t="shared" si="4"/>
        <v>0</v>
      </c>
      <c r="AG21" s="61">
        <f t="shared" si="4"/>
        <v>0</v>
      </c>
      <c r="AH21" s="61">
        <f t="shared" si="4"/>
        <v>0</v>
      </c>
      <c r="AI21" s="61">
        <f t="shared" si="4"/>
        <v>0</v>
      </c>
      <c r="AJ21" s="61">
        <f t="shared" si="4"/>
        <v>0</v>
      </c>
      <c r="AK21" s="61">
        <f t="shared" si="4"/>
        <v>0</v>
      </c>
      <c r="AL21" s="84">
        <f t="shared" si="4"/>
        <v>0</v>
      </c>
    </row>
    <row r="22" spans="1:38" ht="24.95" customHeight="1" thickBot="1">
      <c r="A22" s="14"/>
      <c r="B22" s="4" t="s">
        <v>38</v>
      </c>
      <c r="C22" s="118">
        <v>107</v>
      </c>
      <c r="D22" s="86">
        <v>16</v>
      </c>
      <c r="E22" s="86">
        <v>0</v>
      </c>
      <c r="F22" s="57">
        <f>SUM(C22:E22)</f>
        <v>123</v>
      </c>
      <c r="G22" s="86">
        <v>157</v>
      </c>
      <c r="H22" s="86">
        <v>123</v>
      </c>
      <c r="I22" s="86">
        <v>877105.35668999969</v>
      </c>
      <c r="J22" s="86">
        <v>35514.445999999989</v>
      </c>
      <c r="K22" s="86">
        <v>856434.61869000003</v>
      </c>
      <c r="L22" s="86">
        <v>20670.738000000001</v>
      </c>
      <c r="M22" s="86">
        <v>0</v>
      </c>
      <c r="N22" s="77">
        <f>SUM(K22:M22)</f>
        <v>877105.35669000004</v>
      </c>
      <c r="O22" s="86">
        <v>35514.446000000004</v>
      </c>
      <c r="P22" s="86">
        <v>460153.86484155594</v>
      </c>
      <c r="Q22" s="86">
        <v>426038.07160045154</v>
      </c>
      <c r="R22" s="86">
        <v>113737.12</v>
      </c>
      <c r="S22" s="86"/>
      <c r="T22" s="86"/>
      <c r="U22" s="57"/>
      <c r="V22" s="86">
        <v>113514.076</v>
      </c>
      <c r="W22" s="86"/>
      <c r="X22" s="86"/>
      <c r="Y22" s="57">
        <f>SUM(V22:X22)</f>
        <v>113514.076</v>
      </c>
      <c r="Z22" s="86">
        <v>-2833.4200000000092</v>
      </c>
      <c r="AA22" s="87">
        <v>-4877.5880000000088</v>
      </c>
      <c r="AC22" s="85"/>
      <c r="AD22" s="86"/>
      <c r="AE22" s="86"/>
      <c r="AF22" s="86"/>
      <c r="AG22" s="86"/>
      <c r="AH22" s="86"/>
      <c r="AI22" s="86"/>
      <c r="AJ22" s="86"/>
      <c r="AK22" s="86"/>
      <c r="AL22" s="87"/>
    </row>
    <row r="23" spans="1:38" ht="24.95" customHeight="1" thickBot="1">
      <c r="A23" s="16"/>
      <c r="B23" s="37" t="s">
        <v>39</v>
      </c>
      <c r="C23" s="25"/>
      <c r="D23" s="54"/>
      <c r="E23" s="54"/>
      <c r="F23" s="54">
        <f>SUM(C23:E23)</f>
        <v>0</v>
      </c>
      <c r="G23" s="54">
        <v>0</v>
      </c>
      <c r="H23" s="54"/>
      <c r="I23" s="54">
        <v>0</v>
      </c>
      <c r="J23" s="54">
        <v>0</v>
      </c>
      <c r="K23" s="54"/>
      <c r="L23" s="216"/>
      <c r="M23" s="54"/>
      <c r="N23" s="51">
        <f>SUM(K23:M23)</f>
        <v>0</v>
      </c>
      <c r="O23" s="54"/>
      <c r="P23" s="54">
        <v>0</v>
      </c>
      <c r="Q23" s="54">
        <v>0</v>
      </c>
      <c r="R23" s="54"/>
      <c r="S23" s="54"/>
      <c r="T23" s="54"/>
      <c r="U23" s="54">
        <f>SUM(R23:T23)</f>
        <v>0</v>
      </c>
      <c r="V23" s="54"/>
      <c r="W23" s="54"/>
      <c r="X23" s="54"/>
      <c r="Y23" s="54">
        <f>SUM(V23:X23)</f>
        <v>0</v>
      </c>
      <c r="Z23" s="54">
        <v>0</v>
      </c>
      <c r="AA23" s="126">
        <v>0</v>
      </c>
      <c r="AC23" s="125"/>
      <c r="AD23" s="54"/>
      <c r="AE23" s="54"/>
      <c r="AF23" s="54"/>
      <c r="AG23" s="54"/>
      <c r="AH23" s="54"/>
      <c r="AI23" s="54"/>
      <c r="AJ23" s="54"/>
      <c r="AK23" s="54"/>
      <c r="AL23" s="126"/>
    </row>
    <row r="24" spans="1:38" ht="24.95" customHeight="1" thickBot="1">
      <c r="A24" s="10" t="s">
        <v>40</v>
      </c>
      <c r="B24" s="2" t="s">
        <v>41</v>
      </c>
      <c r="C24" s="26">
        <f>SUM(C25:C27)</f>
        <v>5187</v>
      </c>
      <c r="D24" s="107">
        <f>SUM(D25:D27)</f>
        <v>434457</v>
      </c>
      <c r="E24" s="107">
        <f>SUM(E25:E27)</f>
        <v>0</v>
      </c>
      <c r="F24" s="65">
        <f>SUM(F25:F27)</f>
        <v>439644</v>
      </c>
      <c r="G24" s="107">
        <f t="shared" ref="G24:AA24" si="5">SUM(G25:G27)</f>
        <v>77196</v>
      </c>
      <c r="H24" s="107">
        <f t="shared" si="5"/>
        <v>439644</v>
      </c>
      <c r="I24" s="107">
        <f t="shared" si="5"/>
        <v>1128503.5288421055</v>
      </c>
      <c r="J24" s="107">
        <f t="shared" si="5"/>
        <v>4417.2408000000032</v>
      </c>
      <c r="K24" s="107">
        <f t="shared" si="5"/>
        <v>84369.114842105249</v>
      </c>
      <c r="L24" s="107">
        <f t="shared" si="5"/>
        <v>1044134.4140000002</v>
      </c>
      <c r="M24" s="107">
        <f t="shared" si="5"/>
        <v>0</v>
      </c>
      <c r="N24" s="12">
        <f>SUM(N25:N27)</f>
        <v>1128503.5288421053</v>
      </c>
      <c r="O24" s="107">
        <f t="shared" si="5"/>
        <v>4417.2407999999996</v>
      </c>
      <c r="P24" s="107">
        <f t="shared" si="5"/>
        <v>1095752.0407369318</v>
      </c>
      <c r="Q24" s="107">
        <f t="shared" si="5"/>
        <v>1092214.5242922911</v>
      </c>
      <c r="R24" s="107">
        <f t="shared" si="5"/>
        <v>6342.1809356725162</v>
      </c>
      <c r="S24" s="107">
        <f t="shared" si="5"/>
        <v>135118.20318713455</v>
      </c>
      <c r="T24" s="107">
        <f t="shared" si="5"/>
        <v>0</v>
      </c>
      <c r="U24" s="65">
        <f>SUM(U25:U27)</f>
        <v>141460.38412280707</v>
      </c>
      <c r="V24" s="107">
        <f t="shared" si="5"/>
        <v>6342.1809356725162</v>
      </c>
      <c r="W24" s="107">
        <f t="shared" si="5"/>
        <v>135118.20318713455</v>
      </c>
      <c r="X24" s="107">
        <f t="shared" si="5"/>
        <v>0</v>
      </c>
      <c r="Y24" s="65">
        <f>SUM(Y25:Y27)</f>
        <v>141460.38412280707</v>
      </c>
      <c r="Z24" s="107">
        <f t="shared" si="5"/>
        <v>105497.35742690062</v>
      </c>
      <c r="AA24" s="108">
        <f t="shared" si="5"/>
        <v>123764.55742690062</v>
      </c>
      <c r="AC24" s="106">
        <f t="shared" ref="AC24:AL24" si="6">SUM(AC25:AC27)</f>
        <v>0</v>
      </c>
      <c r="AD24" s="107">
        <f t="shared" si="6"/>
        <v>0</v>
      </c>
      <c r="AE24" s="107">
        <f t="shared" si="6"/>
        <v>0</v>
      </c>
      <c r="AF24" s="107">
        <f t="shared" si="6"/>
        <v>0</v>
      </c>
      <c r="AG24" s="107">
        <f t="shared" si="6"/>
        <v>0</v>
      </c>
      <c r="AH24" s="107">
        <f t="shared" si="6"/>
        <v>0</v>
      </c>
      <c r="AI24" s="107">
        <f t="shared" si="6"/>
        <v>0</v>
      </c>
      <c r="AJ24" s="107">
        <f t="shared" si="6"/>
        <v>0</v>
      </c>
      <c r="AK24" s="107">
        <f t="shared" si="6"/>
        <v>0</v>
      </c>
      <c r="AL24" s="108">
        <f t="shared" si="6"/>
        <v>0</v>
      </c>
    </row>
    <row r="25" spans="1:38" ht="24.95" customHeight="1">
      <c r="A25" s="14"/>
      <c r="B25" s="232" t="s">
        <v>42</v>
      </c>
      <c r="C25" s="118">
        <v>5084</v>
      </c>
      <c r="D25" s="86">
        <v>434441</v>
      </c>
      <c r="E25" s="86"/>
      <c r="F25" s="57">
        <f>SUM(C25:E25)</f>
        <v>439525</v>
      </c>
      <c r="G25" s="86">
        <v>77047</v>
      </c>
      <c r="H25" s="86">
        <v>439525</v>
      </c>
      <c r="I25" s="236">
        <v>1080781.7368421056</v>
      </c>
      <c r="J25" s="235">
        <v>0</v>
      </c>
      <c r="K25" s="86">
        <v>39430.736842105267</v>
      </c>
      <c r="L25" s="86">
        <v>1041351.0000000002</v>
      </c>
      <c r="M25" s="86"/>
      <c r="N25" s="71">
        <f>SUM(K25:M25)</f>
        <v>1080781.7368421054</v>
      </c>
      <c r="O25" s="86"/>
      <c r="P25" s="86">
        <v>1070376.9826730269</v>
      </c>
      <c r="Q25" s="86">
        <v>1070376.9826730269</v>
      </c>
      <c r="R25" s="86">
        <v>5142.1809356725162</v>
      </c>
      <c r="S25" s="86">
        <v>135118.20318713455</v>
      </c>
      <c r="T25" s="86"/>
      <c r="U25" s="57">
        <f>SUM(R25:T25)</f>
        <v>140260.38412280707</v>
      </c>
      <c r="V25" s="86">
        <v>5142.1809356725162</v>
      </c>
      <c r="W25" s="86">
        <v>135118.20318713455</v>
      </c>
      <c r="X25" s="86"/>
      <c r="Y25" s="57">
        <f>SUM(V25:X25)</f>
        <v>140260.38412280707</v>
      </c>
      <c r="Z25" s="86">
        <v>132793.35742690062</v>
      </c>
      <c r="AA25" s="87">
        <v>132793.35742690062</v>
      </c>
      <c r="AC25" s="85"/>
      <c r="AD25" s="86"/>
      <c r="AE25" s="86"/>
      <c r="AF25" s="86"/>
      <c r="AG25" s="86"/>
      <c r="AH25" s="86"/>
      <c r="AI25" s="86"/>
      <c r="AJ25" s="86"/>
      <c r="AK25" s="86"/>
      <c r="AL25" s="87"/>
    </row>
    <row r="26" spans="1:38" ht="24.95" customHeight="1">
      <c r="A26" s="15"/>
      <c r="B26" s="5" t="s">
        <v>3</v>
      </c>
      <c r="C26" s="57">
        <v>103</v>
      </c>
      <c r="D26" s="57">
        <v>16</v>
      </c>
      <c r="E26" s="55">
        <v>0</v>
      </c>
      <c r="F26" s="57">
        <f>SUM(C26:E26)</f>
        <v>119</v>
      </c>
      <c r="G26" s="57">
        <v>149</v>
      </c>
      <c r="H26" s="57">
        <v>119</v>
      </c>
      <c r="I26" s="86">
        <v>47721.791999999958</v>
      </c>
      <c r="J26" s="86">
        <v>4417.2408000000032</v>
      </c>
      <c r="K26" s="86">
        <v>44938.377999999982</v>
      </c>
      <c r="L26" s="86">
        <v>2783.4140000000007</v>
      </c>
      <c r="M26" s="55">
        <v>0</v>
      </c>
      <c r="N26" s="52">
        <f>SUM(K26:M26)</f>
        <v>47721.791999999987</v>
      </c>
      <c r="O26" s="55">
        <v>4417.2407999999996</v>
      </c>
      <c r="P26" s="55">
        <v>25375.058063904875</v>
      </c>
      <c r="Q26" s="55">
        <v>21837.541619264259</v>
      </c>
      <c r="R26" s="55">
        <v>1200</v>
      </c>
      <c r="S26" s="55"/>
      <c r="T26" s="55"/>
      <c r="U26" s="55">
        <f>SUM(R26:T26)</f>
        <v>1200</v>
      </c>
      <c r="V26" s="55">
        <v>1200</v>
      </c>
      <c r="W26" s="55"/>
      <c r="X26" s="55"/>
      <c r="Y26" s="57">
        <f>SUM(V26:X26)</f>
        <v>1200</v>
      </c>
      <c r="Z26" s="55">
        <v>-27296</v>
      </c>
      <c r="AA26" s="122">
        <v>-9028.8000000000029</v>
      </c>
      <c r="AC26" s="121"/>
      <c r="AD26" s="55"/>
      <c r="AE26" s="55"/>
      <c r="AF26" s="55"/>
      <c r="AG26" s="55"/>
      <c r="AH26" s="55"/>
      <c r="AI26" s="55"/>
      <c r="AJ26" s="55"/>
      <c r="AK26" s="55"/>
      <c r="AL26" s="122"/>
    </row>
    <row r="27" spans="1:38" ht="24.95" customHeight="1" thickBot="1">
      <c r="A27" s="16"/>
      <c r="B27" s="37" t="s">
        <v>43</v>
      </c>
      <c r="C27" s="28"/>
      <c r="D27" s="112"/>
      <c r="E27" s="112"/>
      <c r="F27" s="57">
        <f>SUM(C27:E27)</f>
        <v>0</v>
      </c>
      <c r="G27" s="112"/>
      <c r="H27" s="43"/>
      <c r="I27" s="112">
        <v>0</v>
      </c>
      <c r="J27" s="112">
        <v>0</v>
      </c>
      <c r="K27" s="112"/>
      <c r="L27" s="218"/>
      <c r="M27" s="112"/>
      <c r="N27" s="78">
        <f>SUM(K27:M27)</f>
        <v>0</v>
      </c>
      <c r="O27" s="112"/>
      <c r="P27" s="112">
        <v>0</v>
      </c>
      <c r="Q27" s="112">
        <v>0</v>
      </c>
      <c r="R27" s="112"/>
      <c r="S27" s="112"/>
      <c r="T27" s="112"/>
      <c r="U27" s="66">
        <f>SUM(R27:T27)</f>
        <v>0</v>
      </c>
      <c r="V27" s="112"/>
      <c r="W27" s="112"/>
      <c r="X27" s="112"/>
      <c r="Y27" s="66">
        <f>SUM(V27:X27)</f>
        <v>0</v>
      </c>
      <c r="Z27" s="112">
        <v>0</v>
      </c>
      <c r="AA27" s="113">
        <v>0</v>
      </c>
      <c r="AC27" s="117"/>
      <c r="AD27" s="112"/>
      <c r="AE27" s="112"/>
      <c r="AF27" s="112"/>
      <c r="AG27" s="112"/>
      <c r="AH27" s="112"/>
      <c r="AI27" s="112"/>
      <c r="AJ27" s="112"/>
      <c r="AK27" s="112"/>
      <c r="AL27" s="113"/>
    </row>
    <row r="28" spans="1:38" ht="24.95" customHeight="1" thickBot="1">
      <c r="A28" s="10" t="s">
        <v>44</v>
      </c>
      <c r="B28" s="2" t="s">
        <v>4</v>
      </c>
      <c r="C28" s="24"/>
      <c r="D28" s="104"/>
      <c r="E28" s="104"/>
      <c r="F28" s="104">
        <f>SUM(C28:E28)</f>
        <v>0</v>
      </c>
      <c r="G28" s="104"/>
      <c r="H28" s="46"/>
      <c r="I28" s="104">
        <v>0</v>
      </c>
      <c r="J28" s="104">
        <v>0</v>
      </c>
      <c r="K28" s="104"/>
      <c r="L28" s="215"/>
      <c r="M28" s="104"/>
      <c r="N28" s="77">
        <f>SUM(K28:M28)</f>
        <v>0</v>
      </c>
      <c r="O28" s="104"/>
      <c r="P28" s="104"/>
      <c r="Q28" s="104"/>
      <c r="R28" s="104"/>
      <c r="S28" s="104"/>
      <c r="T28" s="104"/>
      <c r="U28" s="64">
        <f>SUM(R28:T28)</f>
        <v>0</v>
      </c>
      <c r="V28" s="104"/>
      <c r="W28" s="104"/>
      <c r="X28" s="104"/>
      <c r="Y28" s="64">
        <f>SUM(V28:X28)</f>
        <v>0</v>
      </c>
      <c r="Z28" s="104"/>
      <c r="AA28" s="105"/>
      <c r="AC28" s="103"/>
      <c r="AD28" s="104"/>
      <c r="AE28" s="104"/>
      <c r="AF28" s="104"/>
      <c r="AG28" s="104"/>
      <c r="AH28" s="104"/>
      <c r="AI28" s="104"/>
      <c r="AJ28" s="104"/>
      <c r="AK28" s="104"/>
      <c r="AL28" s="105"/>
    </row>
    <row r="29" spans="1:38" ht="24.95" customHeight="1" thickBot="1">
      <c r="A29" s="17" t="s">
        <v>45</v>
      </c>
      <c r="B29" s="38" t="s">
        <v>12</v>
      </c>
      <c r="C29" s="29">
        <v>1</v>
      </c>
      <c r="D29" s="11">
        <v>0</v>
      </c>
      <c r="E29" s="11">
        <v>0</v>
      </c>
      <c r="F29" s="11">
        <f>SUM(C29:E29)</f>
        <v>1</v>
      </c>
      <c r="G29" s="11">
        <v>1</v>
      </c>
      <c r="H29" s="47">
        <v>1</v>
      </c>
      <c r="I29" s="11">
        <v>428387.68</v>
      </c>
      <c r="J29" s="11">
        <v>319972.60176000005</v>
      </c>
      <c r="K29" s="11">
        <v>428387.68</v>
      </c>
      <c r="L29" s="219"/>
      <c r="M29" s="11">
        <v>0</v>
      </c>
      <c r="N29" s="79">
        <f>SUM(K29:M29)</f>
        <v>428387.68</v>
      </c>
      <c r="O29" s="11">
        <v>319972.60175999999</v>
      </c>
      <c r="P29" s="11">
        <v>219079.57698630134</v>
      </c>
      <c r="Q29" s="11">
        <v>54098.900398904021</v>
      </c>
      <c r="R29" s="11"/>
      <c r="S29" s="11"/>
      <c r="T29" s="11"/>
      <c r="U29" s="67">
        <f>SUM(R29:T29)</f>
        <v>0</v>
      </c>
      <c r="V29" s="11"/>
      <c r="W29" s="11"/>
      <c r="X29" s="11"/>
      <c r="Y29" s="67">
        <f>SUM(V29:X29)</f>
        <v>0</v>
      </c>
      <c r="Z29" s="11"/>
      <c r="AA29" s="18"/>
      <c r="AC29" s="49"/>
      <c r="AD29" s="11"/>
      <c r="AE29" s="11"/>
      <c r="AF29" s="11"/>
      <c r="AG29" s="11"/>
      <c r="AH29" s="11"/>
      <c r="AI29" s="11"/>
      <c r="AJ29" s="11"/>
      <c r="AK29" s="11"/>
      <c r="AL29" s="18"/>
    </row>
    <row r="30" spans="1:38" ht="24.4" thickBot="1">
      <c r="A30" s="10" t="s">
        <v>46</v>
      </c>
      <c r="B30" s="2" t="s">
        <v>47</v>
      </c>
      <c r="C30" s="26">
        <f>SUM(C31:C32)</f>
        <v>1</v>
      </c>
      <c r="D30" s="107">
        <f>SUM(D31:D32)</f>
        <v>0</v>
      </c>
      <c r="E30" s="107">
        <f>SUM(E31:E32)</f>
        <v>0</v>
      </c>
      <c r="F30" s="65">
        <f>SUM(F31:F32)</f>
        <v>1</v>
      </c>
      <c r="G30" s="107">
        <f>SUM(G31:G32)</f>
        <v>1</v>
      </c>
      <c r="H30" s="42"/>
      <c r="I30" s="107">
        <f>SUM(I31:I32)</f>
        <v>24746.400000000001</v>
      </c>
      <c r="J30" s="107">
        <f>SUM(J31:J32)</f>
        <v>16289.510272</v>
      </c>
      <c r="K30" s="107">
        <f t="shared" ref="K30:AA30" si="7">SUM(K31:K32)</f>
        <v>24746.400000000001</v>
      </c>
      <c r="L30" s="61">
        <f t="shared" si="7"/>
        <v>0</v>
      </c>
      <c r="M30" s="107">
        <f t="shared" si="7"/>
        <v>0</v>
      </c>
      <c r="N30" s="12">
        <f>SUM(N31:N32)</f>
        <v>24746.400000000001</v>
      </c>
      <c r="O30" s="107">
        <f t="shared" si="7"/>
        <v>16289.510272</v>
      </c>
      <c r="P30" s="107">
        <f t="shared" si="7"/>
        <v>12915.472325398607</v>
      </c>
      <c r="Q30" s="107">
        <f t="shared" si="7"/>
        <v>4541.626371206823</v>
      </c>
      <c r="R30" s="107">
        <f t="shared" si="7"/>
        <v>0</v>
      </c>
      <c r="S30" s="107">
        <f t="shared" si="7"/>
        <v>0</v>
      </c>
      <c r="T30" s="107">
        <f t="shared" si="7"/>
        <v>0</v>
      </c>
      <c r="U30" s="65">
        <f t="shared" si="7"/>
        <v>0</v>
      </c>
      <c r="V30" s="107">
        <f t="shared" si="7"/>
        <v>0</v>
      </c>
      <c r="W30" s="107">
        <f t="shared" si="7"/>
        <v>0</v>
      </c>
      <c r="X30" s="107">
        <f t="shared" si="7"/>
        <v>0</v>
      </c>
      <c r="Y30" s="65">
        <f t="shared" si="7"/>
        <v>0</v>
      </c>
      <c r="Z30" s="107">
        <f t="shared" si="7"/>
        <v>0</v>
      </c>
      <c r="AA30" s="108">
        <f t="shared" si="7"/>
        <v>0</v>
      </c>
      <c r="AC30" s="106">
        <f t="shared" ref="AC30:AL30" si="8">SUM(AC31:AC32)</f>
        <v>0</v>
      </c>
      <c r="AD30" s="107">
        <f t="shared" si="8"/>
        <v>0</v>
      </c>
      <c r="AE30" s="107">
        <f t="shared" si="8"/>
        <v>0</v>
      </c>
      <c r="AF30" s="107">
        <f t="shared" si="8"/>
        <v>0</v>
      </c>
      <c r="AG30" s="107">
        <f t="shared" si="8"/>
        <v>0</v>
      </c>
      <c r="AH30" s="107">
        <f t="shared" si="8"/>
        <v>0</v>
      </c>
      <c r="AI30" s="107">
        <f t="shared" si="8"/>
        <v>0</v>
      </c>
      <c r="AJ30" s="107">
        <f t="shared" si="8"/>
        <v>0</v>
      </c>
      <c r="AK30" s="107">
        <f t="shared" si="8"/>
        <v>0</v>
      </c>
      <c r="AL30" s="108">
        <f t="shared" si="8"/>
        <v>0</v>
      </c>
    </row>
    <row r="31" spans="1:38" ht="15.4">
      <c r="A31" s="14"/>
      <c r="B31" s="4" t="s">
        <v>48</v>
      </c>
      <c r="C31" s="30">
        <v>1</v>
      </c>
      <c r="D31" s="56">
        <v>0</v>
      </c>
      <c r="E31" s="56">
        <v>0</v>
      </c>
      <c r="F31" s="57">
        <f>SUM(C31:E31)</f>
        <v>1</v>
      </c>
      <c r="G31" s="56">
        <v>1</v>
      </c>
      <c r="H31" s="41"/>
      <c r="I31" s="56">
        <v>24746.400000000001</v>
      </c>
      <c r="J31" s="56">
        <v>16289.510272</v>
      </c>
      <c r="K31" s="56">
        <v>24746.400000000001</v>
      </c>
      <c r="L31" s="220"/>
      <c r="M31" s="56">
        <v>0</v>
      </c>
      <c r="N31" s="53">
        <f>SUM(K31:M31)</f>
        <v>24746.400000000001</v>
      </c>
      <c r="O31" s="56">
        <v>16289.510272</v>
      </c>
      <c r="P31" s="56">
        <v>12915.472325398607</v>
      </c>
      <c r="Q31" s="56">
        <v>4541.626371206823</v>
      </c>
      <c r="R31" s="56"/>
      <c r="S31" s="56"/>
      <c r="T31" s="56"/>
      <c r="U31" s="56">
        <f>SUM(R31:T31)</f>
        <v>0</v>
      </c>
      <c r="V31" s="56"/>
      <c r="W31" s="56"/>
      <c r="X31" s="56"/>
      <c r="Y31" s="56">
        <f>SUM(V31:X31)</f>
        <v>0</v>
      </c>
      <c r="Z31" s="56"/>
      <c r="AA31" s="124"/>
      <c r="AC31" s="123"/>
      <c r="AD31" s="56"/>
      <c r="AE31" s="56"/>
      <c r="AF31" s="56"/>
      <c r="AG31" s="56"/>
      <c r="AH31" s="56"/>
      <c r="AI31" s="56"/>
      <c r="AJ31" s="56"/>
      <c r="AK31" s="56"/>
      <c r="AL31" s="124"/>
    </row>
    <row r="32" spans="1:38" ht="27.4" thickBot="1">
      <c r="A32" s="16"/>
      <c r="B32" s="37" t="s">
        <v>49</v>
      </c>
      <c r="C32" s="25"/>
      <c r="D32" s="54"/>
      <c r="E32" s="54"/>
      <c r="F32" s="57">
        <f>SUM(C32:E32)</f>
        <v>0</v>
      </c>
      <c r="G32" s="54"/>
      <c r="H32" s="120"/>
      <c r="I32" s="54">
        <v>0</v>
      </c>
      <c r="J32" s="54">
        <v>0</v>
      </c>
      <c r="K32" s="54"/>
      <c r="L32" s="216"/>
      <c r="M32" s="54"/>
      <c r="N32" s="51">
        <f>SUM(K32:M32)</f>
        <v>0</v>
      </c>
      <c r="O32" s="54"/>
      <c r="P32" s="54">
        <v>0</v>
      </c>
      <c r="Q32" s="54">
        <v>0</v>
      </c>
      <c r="R32" s="54"/>
      <c r="S32" s="54"/>
      <c r="T32" s="54"/>
      <c r="U32" s="54">
        <f>SUM(R32:T32)</f>
        <v>0</v>
      </c>
      <c r="V32" s="54"/>
      <c r="W32" s="54"/>
      <c r="X32" s="54"/>
      <c r="Y32" s="54">
        <f>SUM(V32:X32)</f>
        <v>0</v>
      </c>
      <c r="Z32" s="54">
        <v>0</v>
      </c>
      <c r="AA32" s="126">
        <v>0</v>
      </c>
      <c r="AC32" s="125"/>
      <c r="AD32" s="54"/>
      <c r="AE32" s="54"/>
      <c r="AF32" s="54"/>
      <c r="AG32" s="54"/>
      <c r="AH32" s="54"/>
      <c r="AI32" s="54"/>
      <c r="AJ32" s="54"/>
      <c r="AK32" s="54"/>
      <c r="AL32" s="126"/>
    </row>
    <row r="33" spans="1:38" ht="24.4" thickBot="1">
      <c r="A33" s="10" t="s">
        <v>50</v>
      </c>
      <c r="B33" s="2" t="s">
        <v>13</v>
      </c>
      <c r="C33" s="24"/>
      <c r="D33" s="104"/>
      <c r="E33" s="104"/>
      <c r="F33" s="64">
        <f>SUM(C33:E33)</f>
        <v>0</v>
      </c>
      <c r="G33" s="104"/>
      <c r="H33" s="104"/>
      <c r="I33" s="104"/>
      <c r="J33" s="104"/>
      <c r="K33" s="104"/>
      <c r="L33" s="215"/>
      <c r="M33" s="104"/>
      <c r="N33" s="77">
        <f>SUM(K33:M33)</f>
        <v>0</v>
      </c>
      <c r="O33" s="104"/>
      <c r="P33" s="104"/>
      <c r="Q33" s="104"/>
      <c r="R33" s="104"/>
      <c r="S33" s="104"/>
      <c r="T33" s="104"/>
      <c r="U33" s="64">
        <f>SUM(R33:T33)</f>
        <v>0</v>
      </c>
      <c r="V33" s="104"/>
      <c r="W33" s="104"/>
      <c r="X33" s="104"/>
      <c r="Y33" s="64">
        <f>SUM(V33:X33)</f>
        <v>0</v>
      </c>
      <c r="Z33" s="104"/>
      <c r="AA33" s="105"/>
      <c r="AC33" s="103"/>
      <c r="AD33" s="104"/>
      <c r="AE33" s="104"/>
      <c r="AF33" s="104"/>
      <c r="AG33" s="104"/>
      <c r="AH33" s="104"/>
      <c r="AI33" s="104"/>
      <c r="AJ33" s="104"/>
      <c r="AK33" s="104"/>
      <c r="AL33" s="105"/>
    </row>
    <row r="34" spans="1:38" ht="24.4" thickBot="1">
      <c r="A34" s="10" t="s">
        <v>51</v>
      </c>
      <c r="B34" s="2" t="s">
        <v>14</v>
      </c>
      <c r="C34" s="26">
        <f>SUM(C35:C36)</f>
        <v>0</v>
      </c>
      <c r="D34" s="107">
        <f>SUM(D35:D36)</f>
        <v>0</v>
      </c>
      <c r="E34" s="107">
        <f>SUM(E35:E36)</f>
        <v>0</v>
      </c>
      <c r="F34" s="65">
        <f>SUM(F35:F36)</f>
        <v>0</v>
      </c>
      <c r="G34" s="107">
        <f>SUM(G35:G36)</f>
        <v>0</v>
      </c>
      <c r="H34" s="43"/>
      <c r="I34" s="107">
        <f>SUM(I35:I36)</f>
        <v>0</v>
      </c>
      <c r="J34" s="107">
        <f>SUM(J35:J36)</f>
        <v>0</v>
      </c>
      <c r="K34" s="107">
        <f t="shared" ref="K34:AA34" si="9">SUM(K35:K36)</f>
        <v>0</v>
      </c>
      <c r="L34" s="61">
        <f t="shared" si="9"/>
        <v>0</v>
      </c>
      <c r="M34" s="107">
        <f t="shared" si="9"/>
        <v>0</v>
      </c>
      <c r="N34" s="12">
        <f t="shared" si="9"/>
        <v>0</v>
      </c>
      <c r="O34" s="107">
        <f t="shared" si="9"/>
        <v>0</v>
      </c>
      <c r="P34" s="107">
        <f t="shared" si="9"/>
        <v>0</v>
      </c>
      <c r="Q34" s="107">
        <f t="shared" si="9"/>
        <v>0</v>
      </c>
      <c r="R34" s="107">
        <f t="shared" si="9"/>
        <v>0</v>
      </c>
      <c r="S34" s="107">
        <f t="shared" si="9"/>
        <v>0</v>
      </c>
      <c r="T34" s="107">
        <f t="shared" si="9"/>
        <v>0</v>
      </c>
      <c r="U34" s="65">
        <f t="shared" si="9"/>
        <v>0</v>
      </c>
      <c r="V34" s="107">
        <f t="shared" si="9"/>
        <v>0</v>
      </c>
      <c r="W34" s="107">
        <f t="shared" si="9"/>
        <v>0</v>
      </c>
      <c r="X34" s="107">
        <f t="shared" si="9"/>
        <v>0</v>
      </c>
      <c r="Y34" s="65">
        <f>SUM(Y35:Y36)</f>
        <v>0</v>
      </c>
      <c r="Z34" s="107">
        <f t="shared" si="9"/>
        <v>0</v>
      </c>
      <c r="AA34" s="108">
        <f t="shared" si="9"/>
        <v>0</v>
      </c>
      <c r="AC34" s="106">
        <f t="shared" ref="AC34:AL34" si="10">SUM(AC35:AC36)</f>
        <v>0</v>
      </c>
      <c r="AD34" s="107">
        <f t="shared" si="10"/>
        <v>0</v>
      </c>
      <c r="AE34" s="107">
        <f t="shared" si="10"/>
        <v>0</v>
      </c>
      <c r="AF34" s="107">
        <f t="shared" si="10"/>
        <v>0</v>
      </c>
      <c r="AG34" s="107">
        <f t="shared" si="10"/>
        <v>0</v>
      </c>
      <c r="AH34" s="107">
        <f t="shared" si="10"/>
        <v>0</v>
      </c>
      <c r="AI34" s="107">
        <f t="shared" si="10"/>
        <v>0</v>
      </c>
      <c r="AJ34" s="107">
        <f t="shared" si="10"/>
        <v>0</v>
      </c>
      <c r="AK34" s="107">
        <f t="shared" si="10"/>
        <v>0</v>
      </c>
      <c r="AL34" s="108">
        <f t="shared" si="10"/>
        <v>0</v>
      </c>
    </row>
    <row r="35" spans="1:38" ht="15.4">
      <c r="A35" s="14"/>
      <c r="B35" s="6" t="s">
        <v>52</v>
      </c>
      <c r="C35" s="22"/>
      <c r="D35" s="98"/>
      <c r="E35" s="98"/>
      <c r="F35" s="57">
        <f>SUM(C35:E35)</f>
        <v>0</v>
      </c>
      <c r="G35" s="98"/>
      <c r="H35" s="44"/>
      <c r="I35" s="98"/>
      <c r="J35" s="98"/>
      <c r="K35" s="98"/>
      <c r="L35" s="214"/>
      <c r="M35" s="98"/>
      <c r="N35" s="75">
        <f>SUM(K35:M35)</f>
        <v>0</v>
      </c>
      <c r="O35" s="98"/>
      <c r="P35" s="98"/>
      <c r="Q35" s="98"/>
      <c r="R35" s="98"/>
      <c r="S35" s="98"/>
      <c r="T35" s="98"/>
      <c r="U35" s="62">
        <f>SUM(R35:T35)</f>
        <v>0</v>
      </c>
      <c r="V35" s="98"/>
      <c r="W35" s="98"/>
      <c r="X35" s="98"/>
      <c r="Y35" s="62">
        <f>SUM(V35:X35)</f>
        <v>0</v>
      </c>
      <c r="Z35" s="98"/>
      <c r="AA35" s="99"/>
      <c r="AC35" s="97"/>
      <c r="AD35" s="98"/>
      <c r="AE35" s="98"/>
      <c r="AF35" s="98"/>
      <c r="AG35" s="98"/>
      <c r="AH35" s="98"/>
      <c r="AI35" s="98"/>
      <c r="AJ35" s="98"/>
      <c r="AK35" s="98"/>
      <c r="AL35" s="99"/>
    </row>
    <row r="36" spans="1:38" ht="27.4" thickBot="1">
      <c r="A36" s="16"/>
      <c r="B36" s="37" t="s">
        <v>53</v>
      </c>
      <c r="C36" s="25"/>
      <c r="D36" s="54"/>
      <c r="E36" s="54"/>
      <c r="F36" s="57">
        <f>SUM(C36:E36)</f>
        <v>0</v>
      </c>
      <c r="G36" s="54"/>
      <c r="H36" s="48"/>
      <c r="I36" s="54"/>
      <c r="J36" s="54"/>
      <c r="K36" s="54"/>
      <c r="L36" s="216"/>
      <c r="M36" s="54"/>
      <c r="N36" s="51">
        <f>SUM(K36:M36)</f>
        <v>0</v>
      </c>
      <c r="O36" s="54"/>
      <c r="P36" s="54"/>
      <c r="Q36" s="54"/>
      <c r="R36" s="54"/>
      <c r="S36" s="54"/>
      <c r="T36" s="54"/>
      <c r="U36" s="54">
        <f>SUM(R36:T36)</f>
        <v>0</v>
      </c>
      <c r="V36" s="54"/>
      <c r="W36" s="54"/>
      <c r="X36" s="54"/>
      <c r="Y36" s="54">
        <f>SUM(V36:X36)</f>
        <v>0</v>
      </c>
      <c r="Z36" s="54"/>
      <c r="AA36" s="126"/>
      <c r="AC36" s="125"/>
      <c r="AD36" s="54"/>
      <c r="AE36" s="54"/>
      <c r="AF36" s="54"/>
      <c r="AG36" s="54"/>
      <c r="AH36" s="54"/>
      <c r="AI36" s="54"/>
      <c r="AJ36" s="54"/>
      <c r="AK36" s="54"/>
      <c r="AL36" s="126"/>
    </row>
    <row r="37" spans="1:38" ht="15.75" thickBot="1">
      <c r="A37" s="10" t="s">
        <v>54</v>
      </c>
      <c r="B37" s="2" t="s">
        <v>5</v>
      </c>
      <c r="C37" s="31">
        <v>329</v>
      </c>
      <c r="D37" s="110">
        <v>0</v>
      </c>
      <c r="E37" s="110">
        <v>2</v>
      </c>
      <c r="F37" s="57">
        <f t="shared" ref="F37:F38" si="11">SUM(C37:E37)</f>
        <v>331</v>
      </c>
      <c r="G37" s="110">
        <v>136</v>
      </c>
      <c r="H37" s="45"/>
      <c r="I37" s="110">
        <v>133334.61078519991</v>
      </c>
      <c r="J37" s="110">
        <v>106667.68862815997</v>
      </c>
      <c r="K37" s="110">
        <v>132813.53544359992</v>
      </c>
      <c r="L37" s="221">
        <v>0</v>
      </c>
      <c r="M37" s="110">
        <v>521.0753416</v>
      </c>
      <c r="N37" s="80">
        <f>SUM(K37:M37)</f>
        <v>133334.61078519991</v>
      </c>
      <c r="O37" s="110">
        <v>106667.68862816</v>
      </c>
      <c r="P37" s="110">
        <v>127117.81614875745</v>
      </c>
      <c r="Q37" s="110">
        <v>25423.563229751468</v>
      </c>
      <c r="R37" s="110"/>
      <c r="S37" s="110"/>
      <c r="T37" s="110"/>
      <c r="U37" s="68">
        <f>SUM(R37:T37)</f>
        <v>0</v>
      </c>
      <c r="V37" s="110"/>
      <c r="W37" s="110"/>
      <c r="X37" s="110"/>
      <c r="Y37" s="68">
        <f>SUM(V37:X37)</f>
        <v>0</v>
      </c>
      <c r="Z37" s="110"/>
      <c r="AA37" s="111"/>
      <c r="AC37" s="109"/>
      <c r="AD37" s="110"/>
      <c r="AE37" s="110"/>
      <c r="AF37" s="110"/>
      <c r="AG37" s="110"/>
      <c r="AH37" s="110"/>
      <c r="AI37" s="110"/>
      <c r="AJ37" s="110"/>
      <c r="AK37" s="110"/>
      <c r="AL37" s="111"/>
    </row>
    <row r="38" spans="1:38" ht="24.4" thickBot="1">
      <c r="A38" s="10" t="s">
        <v>55</v>
      </c>
      <c r="B38" s="2" t="s">
        <v>56</v>
      </c>
      <c r="C38" s="24">
        <v>52</v>
      </c>
      <c r="D38" s="104">
        <v>1</v>
      </c>
      <c r="E38" s="104">
        <v>0</v>
      </c>
      <c r="F38" s="57">
        <f t="shared" si="11"/>
        <v>53</v>
      </c>
      <c r="G38" s="104">
        <v>80</v>
      </c>
      <c r="H38" s="46"/>
      <c r="I38" s="104">
        <v>258053.95459599994</v>
      </c>
      <c r="J38" s="104">
        <v>208135.56992107574</v>
      </c>
      <c r="K38" s="104">
        <v>257778.05519599994</v>
      </c>
      <c r="L38" s="215">
        <v>275.89940000000001</v>
      </c>
      <c r="M38" s="104">
        <v>0</v>
      </c>
      <c r="N38" s="77">
        <f>SUM(K38:M38)</f>
        <v>258053.95459599994</v>
      </c>
      <c r="O38" s="104">
        <v>208135.56992107601</v>
      </c>
      <c r="P38" s="104">
        <v>402677.61398604832</v>
      </c>
      <c r="Q38" s="104">
        <v>72740.750772482686</v>
      </c>
      <c r="R38" s="104"/>
      <c r="S38" s="104"/>
      <c r="T38" s="104"/>
      <c r="U38" s="64">
        <f>SUM(R38:T38)</f>
        <v>0</v>
      </c>
      <c r="V38" s="104"/>
      <c r="W38" s="104"/>
      <c r="X38" s="104"/>
      <c r="Y38" s="64">
        <f>SUM(V38:X38)</f>
        <v>0</v>
      </c>
      <c r="Z38" s="104">
        <v>2604235.9500000002</v>
      </c>
      <c r="AA38" s="105">
        <v>82760.459280963987</v>
      </c>
      <c r="AC38" s="103"/>
      <c r="AD38" s="104"/>
      <c r="AE38" s="104"/>
      <c r="AF38" s="104"/>
      <c r="AG38" s="104"/>
      <c r="AH38" s="104"/>
      <c r="AI38" s="104"/>
      <c r="AJ38" s="104"/>
      <c r="AK38" s="104"/>
      <c r="AL38" s="105"/>
    </row>
    <row r="39" spans="1:38" ht="15.75" thickBot="1">
      <c r="A39" s="10" t="s">
        <v>57</v>
      </c>
      <c r="B39" s="2" t="s">
        <v>6</v>
      </c>
      <c r="C39" s="24"/>
      <c r="D39" s="104">
        <v>0</v>
      </c>
      <c r="E39" s="104">
        <v>0</v>
      </c>
      <c r="F39" s="104">
        <f>SUM(C39:E39)</f>
        <v>0</v>
      </c>
      <c r="G39" s="104">
        <v>2</v>
      </c>
      <c r="H39" s="46"/>
      <c r="I39" s="104"/>
      <c r="J39" s="104"/>
      <c r="K39" s="104"/>
      <c r="L39" s="215"/>
      <c r="M39" s="104">
        <v>0</v>
      </c>
      <c r="N39" s="77">
        <f>SUM(K39:M39)</f>
        <v>0</v>
      </c>
      <c r="O39" s="104"/>
      <c r="P39" s="104">
        <v>17298.928712328769</v>
      </c>
      <c r="Q39" s="104">
        <v>2842.4930653640713</v>
      </c>
      <c r="R39" s="104"/>
      <c r="S39" s="104"/>
      <c r="T39" s="104"/>
      <c r="U39" s="64">
        <f>SUM(R39:T39)</f>
        <v>0</v>
      </c>
      <c r="V39" s="104"/>
      <c r="W39" s="104"/>
      <c r="X39" s="104"/>
      <c r="Y39" s="64">
        <f>SUM(V39:X39)</f>
        <v>0</v>
      </c>
      <c r="Z39" s="104"/>
      <c r="AA39" s="105"/>
      <c r="AC39" s="103"/>
      <c r="AD39" s="104"/>
      <c r="AE39" s="104"/>
      <c r="AF39" s="104"/>
      <c r="AG39" s="104"/>
      <c r="AH39" s="104"/>
      <c r="AI39" s="104"/>
      <c r="AJ39" s="104"/>
      <c r="AK39" s="104"/>
      <c r="AL39" s="105"/>
    </row>
    <row r="40" spans="1:38" ht="15.75" thickBot="1">
      <c r="A40" s="10" t="s">
        <v>58</v>
      </c>
      <c r="B40" s="2" t="s">
        <v>7</v>
      </c>
      <c r="C40" s="19">
        <f>SUM(C41:C43)</f>
        <v>0</v>
      </c>
      <c r="D40" s="61">
        <f>SUM(D41:D43)</f>
        <v>0</v>
      </c>
      <c r="E40" s="61">
        <f>SUM(E41:E43)</f>
        <v>0</v>
      </c>
      <c r="F40" s="61">
        <f>SUM(F41:F43)</f>
        <v>0</v>
      </c>
      <c r="G40" s="61">
        <f>SUM(G41:G43)</f>
        <v>0</v>
      </c>
      <c r="H40" s="46"/>
      <c r="I40" s="61">
        <f>SUM(I41:I43)</f>
        <v>0</v>
      </c>
      <c r="J40" s="61">
        <f>SUM(J41:J43)</f>
        <v>0</v>
      </c>
      <c r="K40" s="61">
        <f t="shared" ref="K40:AA40" si="12">SUM(K41:K43)</f>
        <v>0</v>
      </c>
      <c r="L40" s="61">
        <f t="shared" si="12"/>
        <v>0</v>
      </c>
      <c r="M40" s="61">
        <f t="shared" si="12"/>
        <v>0</v>
      </c>
      <c r="N40" s="70">
        <f t="shared" si="12"/>
        <v>0</v>
      </c>
      <c r="O40" s="61">
        <f t="shared" si="12"/>
        <v>0</v>
      </c>
      <c r="P40" s="61">
        <f t="shared" si="12"/>
        <v>0</v>
      </c>
      <c r="Q40" s="61">
        <f t="shared" si="12"/>
        <v>0</v>
      </c>
      <c r="R40" s="61">
        <f t="shared" si="12"/>
        <v>0</v>
      </c>
      <c r="S40" s="61">
        <f t="shared" si="12"/>
        <v>0</v>
      </c>
      <c r="T40" s="61">
        <f t="shared" si="12"/>
        <v>0</v>
      </c>
      <c r="U40" s="61">
        <f t="shared" si="12"/>
        <v>0</v>
      </c>
      <c r="V40" s="61">
        <f t="shared" si="12"/>
        <v>0</v>
      </c>
      <c r="W40" s="61">
        <f t="shared" si="12"/>
        <v>0</v>
      </c>
      <c r="X40" s="61">
        <f t="shared" si="12"/>
        <v>0</v>
      </c>
      <c r="Y40" s="61">
        <f>SUM(Y41:Y43)</f>
        <v>0</v>
      </c>
      <c r="Z40" s="61">
        <f t="shared" si="12"/>
        <v>0</v>
      </c>
      <c r="AA40" s="84">
        <f t="shared" si="12"/>
        <v>0</v>
      </c>
      <c r="AC40" s="83">
        <f t="shared" ref="AC40:AL40" si="13">SUM(AC41:AC43)</f>
        <v>0</v>
      </c>
      <c r="AD40" s="61">
        <f t="shared" si="13"/>
        <v>0</v>
      </c>
      <c r="AE40" s="61">
        <f t="shared" si="13"/>
        <v>0</v>
      </c>
      <c r="AF40" s="61">
        <f t="shared" si="13"/>
        <v>0</v>
      </c>
      <c r="AG40" s="61">
        <f t="shared" si="13"/>
        <v>0</v>
      </c>
      <c r="AH40" s="61">
        <f t="shared" si="13"/>
        <v>0</v>
      </c>
      <c r="AI40" s="61">
        <f t="shared" si="13"/>
        <v>0</v>
      </c>
      <c r="AJ40" s="61">
        <f t="shared" si="13"/>
        <v>0</v>
      </c>
      <c r="AK40" s="61">
        <f t="shared" si="13"/>
        <v>0</v>
      </c>
      <c r="AL40" s="84">
        <f t="shared" si="13"/>
        <v>0</v>
      </c>
    </row>
    <row r="41" spans="1:38" ht="27">
      <c r="A41" s="14"/>
      <c r="B41" s="7" t="s">
        <v>59</v>
      </c>
      <c r="C41" s="32"/>
      <c r="D41" s="115"/>
      <c r="E41" s="115"/>
      <c r="F41" s="57">
        <f t="shared" ref="F41:F44" si="14">SUM(C41:E41)</f>
        <v>0</v>
      </c>
      <c r="G41" s="115"/>
      <c r="H41" s="44"/>
      <c r="I41" s="115"/>
      <c r="J41" s="115"/>
      <c r="K41" s="115"/>
      <c r="L41" s="222"/>
      <c r="M41" s="115"/>
      <c r="N41" s="81">
        <f>SUM(K41:M41)</f>
        <v>0</v>
      </c>
      <c r="O41" s="115"/>
      <c r="P41" s="115"/>
      <c r="Q41" s="115"/>
      <c r="R41" s="115"/>
      <c r="S41" s="115"/>
      <c r="T41" s="115"/>
      <c r="U41" s="69">
        <f>SUM(R41:T41)</f>
        <v>0</v>
      </c>
      <c r="V41" s="115"/>
      <c r="W41" s="115"/>
      <c r="X41" s="115"/>
      <c r="Y41" s="69">
        <f>SUM(V41:X41)</f>
        <v>0</v>
      </c>
      <c r="Z41" s="115"/>
      <c r="AA41" s="116"/>
      <c r="AC41" s="114"/>
      <c r="AD41" s="115"/>
      <c r="AE41" s="115"/>
      <c r="AF41" s="115"/>
      <c r="AG41" s="115"/>
      <c r="AH41" s="115"/>
      <c r="AI41" s="115"/>
      <c r="AJ41" s="115"/>
      <c r="AK41" s="115"/>
      <c r="AL41" s="116"/>
    </row>
    <row r="42" spans="1:38" ht="15.4">
      <c r="A42" s="15"/>
      <c r="B42" s="5" t="s">
        <v>60</v>
      </c>
      <c r="C42" s="27"/>
      <c r="D42" s="55"/>
      <c r="E42" s="55"/>
      <c r="F42" s="57">
        <f t="shared" si="14"/>
        <v>0</v>
      </c>
      <c r="G42" s="55"/>
      <c r="H42" s="120"/>
      <c r="I42" s="55"/>
      <c r="J42" s="55"/>
      <c r="K42" s="55"/>
      <c r="L42" s="217"/>
      <c r="M42" s="55"/>
      <c r="N42" s="52">
        <f>SUM(K42:M42)</f>
        <v>0</v>
      </c>
      <c r="O42" s="55"/>
      <c r="P42" s="55"/>
      <c r="Q42" s="55"/>
      <c r="R42" s="55"/>
      <c r="S42" s="55"/>
      <c r="T42" s="55"/>
      <c r="U42" s="55">
        <f>SUM(R42:T42)</f>
        <v>0</v>
      </c>
      <c r="V42" s="55"/>
      <c r="W42" s="55"/>
      <c r="X42" s="55"/>
      <c r="Y42" s="55">
        <f>SUM(V42:X42)</f>
        <v>0</v>
      </c>
      <c r="Z42" s="55"/>
      <c r="AA42" s="122"/>
      <c r="AC42" s="121"/>
      <c r="AD42" s="55"/>
      <c r="AE42" s="55"/>
      <c r="AF42" s="55"/>
      <c r="AG42" s="55"/>
      <c r="AH42" s="55"/>
      <c r="AI42" s="55"/>
      <c r="AJ42" s="55"/>
      <c r="AK42" s="55"/>
      <c r="AL42" s="122"/>
    </row>
    <row r="43" spans="1:38" ht="15.75" thickBot="1">
      <c r="A43" s="16"/>
      <c r="B43" s="39" t="s">
        <v>61</v>
      </c>
      <c r="C43" s="28"/>
      <c r="D43" s="112"/>
      <c r="E43" s="112"/>
      <c r="F43" s="57">
        <f t="shared" si="14"/>
        <v>0</v>
      </c>
      <c r="G43" s="112"/>
      <c r="H43" s="43"/>
      <c r="I43" s="112"/>
      <c r="J43" s="112"/>
      <c r="K43" s="112"/>
      <c r="L43" s="218"/>
      <c r="M43" s="112"/>
      <c r="N43" s="78">
        <f>SUM(K43:M43)</f>
        <v>0</v>
      </c>
      <c r="O43" s="112"/>
      <c r="P43" s="112"/>
      <c r="Q43" s="112"/>
      <c r="R43" s="112"/>
      <c r="S43" s="112"/>
      <c r="T43" s="112"/>
      <c r="U43" s="66">
        <f>SUM(R43:T43)</f>
        <v>0</v>
      </c>
      <c r="V43" s="112"/>
      <c r="W43" s="112"/>
      <c r="X43" s="112"/>
      <c r="Y43" s="66">
        <f>SUM(V43:X43)</f>
        <v>0</v>
      </c>
      <c r="Z43" s="112"/>
      <c r="AA43" s="113"/>
      <c r="AC43" s="117"/>
      <c r="AD43" s="112"/>
      <c r="AE43" s="112"/>
      <c r="AF43" s="112"/>
      <c r="AG43" s="112"/>
      <c r="AH43" s="112"/>
      <c r="AI43" s="112"/>
      <c r="AJ43" s="112"/>
      <c r="AK43" s="112"/>
      <c r="AL43" s="113"/>
    </row>
    <row r="44" spans="1:38" ht="15.75" thickBot="1">
      <c r="A44" s="10" t="s">
        <v>62</v>
      </c>
      <c r="B44" s="2" t="s">
        <v>8</v>
      </c>
      <c r="C44" s="24"/>
      <c r="D44" s="104"/>
      <c r="E44" s="104"/>
      <c r="F44" s="57">
        <f t="shared" si="14"/>
        <v>0</v>
      </c>
      <c r="G44" s="104"/>
      <c r="H44" s="46"/>
      <c r="I44" s="104"/>
      <c r="J44" s="104"/>
      <c r="K44" s="104"/>
      <c r="L44" s="215"/>
      <c r="M44" s="104"/>
      <c r="N44" s="77">
        <f>SUM(K44:M44)</f>
        <v>0</v>
      </c>
      <c r="O44" s="104"/>
      <c r="P44" s="104"/>
      <c r="Q44" s="104"/>
      <c r="R44" s="104"/>
      <c r="S44" s="104"/>
      <c r="T44" s="104"/>
      <c r="U44" s="64">
        <f>SUM(R44:T44)</f>
        <v>0</v>
      </c>
      <c r="V44" s="104"/>
      <c r="W44" s="104"/>
      <c r="X44" s="104"/>
      <c r="Y44" s="64">
        <f>SUM(V44:X44)</f>
        <v>0</v>
      </c>
      <c r="Z44" s="104"/>
      <c r="AA44" s="105"/>
      <c r="AC44" s="103"/>
      <c r="AD44" s="104"/>
      <c r="AE44" s="104"/>
      <c r="AF44" s="104"/>
      <c r="AG44" s="104"/>
      <c r="AH44" s="104"/>
      <c r="AI44" s="104"/>
      <c r="AJ44" s="104"/>
      <c r="AK44" s="104"/>
      <c r="AL44" s="105"/>
    </row>
    <row r="45" spans="1:38" ht="24.4" thickBot="1">
      <c r="A45" s="10" t="s">
        <v>63</v>
      </c>
      <c r="B45" s="2" t="s">
        <v>64</v>
      </c>
      <c r="C45" s="26">
        <f>SUM(C46:C48)</f>
        <v>2</v>
      </c>
      <c r="D45" s="107">
        <f>SUM(D46:D48)</f>
        <v>0</v>
      </c>
      <c r="E45" s="107">
        <f>SUM(E46:E48)</f>
        <v>0</v>
      </c>
      <c r="F45" s="65">
        <f>SUM(F46:F48)</f>
        <v>2</v>
      </c>
      <c r="G45" s="107">
        <f>SUM(G46:G48)</f>
        <v>7</v>
      </c>
      <c r="H45" s="46"/>
      <c r="I45" s="107">
        <f>SUM(I46:I48)</f>
        <v>7273.39</v>
      </c>
      <c r="J45" s="107">
        <f>SUM(J46:J48)</f>
        <v>4592.0985439999995</v>
      </c>
      <c r="K45" s="107">
        <f t="shared" ref="K45:AA45" si="15">SUM(K46:K48)</f>
        <v>7273.39</v>
      </c>
      <c r="L45" s="107">
        <f t="shared" si="15"/>
        <v>0</v>
      </c>
      <c r="M45" s="107">
        <f t="shared" si="15"/>
        <v>0</v>
      </c>
      <c r="N45" s="12">
        <f>SUM(N46:N48)</f>
        <v>7273.39</v>
      </c>
      <c r="O45" s="107">
        <f t="shared" si="15"/>
        <v>4592.0985440000004</v>
      </c>
      <c r="P45" s="107">
        <f t="shared" si="15"/>
        <v>84485.740296803662</v>
      </c>
      <c r="Q45" s="107">
        <f t="shared" si="15"/>
        <v>23086.037260405486</v>
      </c>
      <c r="R45" s="107">
        <f t="shared" si="15"/>
        <v>0</v>
      </c>
      <c r="S45" s="107">
        <f t="shared" si="15"/>
        <v>0</v>
      </c>
      <c r="T45" s="107">
        <f t="shared" si="15"/>
        <v>11360.48</v>
      </c>
      <c r="U45" s="65">
        <f t="shared" si="15"/>
        <v>11360.48</v>
      </c>
      <c r="V45" s="107">
        <f t="shared" si="15"/>
        <v>0</v>
      </c>
      <c r="W45" s="107">
        <f t="shared" si="15"/>
        <v>0</v>
      </c>
      <c r="X45" s="107">
        <f t="shared" si="15"/>
        <v>11360.48</v>
      </c>
      <c r="Y45" s="65">
        <f t="shared" si="15"/>
        <v>11360.48</v>
      </c>
      <c r="Z45" s="107">
        <f t="shared" si="15"/>
        <v>331.47999999999956</v>
      </c>
      <c r="AA45" s="108">
        <f t="shared" si="15"/>
        <v>331.47999999999956</v>
      </c>
      <c r="AC45" s="106">
        <f t="shared" ref="AC45:AL45" si="16">SUM(AC46:AC48)</f>
        <v>0</v>
      </c>
      <c r="AD45" s="107">
        <f t="shared" si="16"/>
        <v>0</v>
      </c>
      <c r="AE45" s="107">
        <f t="shared" si="16"/>
        <v>0</v>
      </c>
      <c r="AF45" s="107">
        <f t="shared" si="16"/>
        <v>0</v>
      </c>
      <c r="AG45" s="107">
        <f t="shared" si="16"/>
        <v>0</v>
      </c>
      <c r="AH45" s="107">
        <f t="shared" si="16"/>
        <v>0</v>
      </c>
      <c r="AI45" s="107">
        <f t="shared" si="16"/>
        <v>0</v>
      </c>
      <c r="AJ45" s="107">
        <f t="shared" si="16"/>
        <v>0</v>
      </c>
      <c r="AK45" s="107">
        <f t="shared" si="16"/>
        <v>0</v>
      </c>
      <c r="AL45" s="108">
        <f t="shared" si="16"/>
        <v>0</v>
      </c>
    </row>
    <row r="46" spans="1:38" ht="15.4">
      <c r="A46" s="14"/>
      <c r="B46" s="8" t="s">
        <v>65</v>
      </c>
      <c r="C46" s="30">
        <v>1</v>
      </c>
      <c r="D46" s="56"/>
      <c r="E46" s="56"/>
      <c r="F46" s="57">
        <f>SUM(C46:E46)</f>
        <v>1</v>
      </c>
      <c r="G46" s="56">
        <v>4</v>
      </c>
      <c r="H46" s="44"/>
      <c r="I46" s="56">
        <v>6923.39</v>
      </c>
      <c r="J46" s="56">
        <v>4592.0985439999995</v>
      </c>
      <c r="K46" s="56">
        <v>6923.39</v>
      </c>
      <c r="L46" s="220"/>
      <c r="M46" s="56"/>
      <c r="N46" s="53">
        <f>SUM(K46:M46)</f>
        <v>6923.39</v>
      </c>
      <c r="O46" s="56">
        <v>4592.0985440000004</v>
      </c>
      <c r="P46" s="56">
        <v>45555.001995433791</v>
      </c>
      <c r="Q46" s="56">
        <v>16150.09670150137</v>
      </c>
      <c r="R46" s="56"/>
      <c r="S46" s="56"/>
      <c r="T46" s="56"/>
      <c r="U46" s="56">
        <f>SUM(R46:T46)</f>
        <v>0</v>
      </c>
      <c r="V46" s="56"/>
      <c r="W46" s="56"/>
      <c r="X46" s="56"/>
      <c r="Y46" s="56">
        <f>SUM(V46:X46)</f>
        <v>0</v>
      </c>
      <c r="Z46" s="56"/>
      <c r="AA46" s="124"/>
      <c r="AC46" s="123"/>
      <c r="AD46" s="56"/>
      <c r="AE46" s="56"/>
      <c r="AF46" s="56"/>
      <c r="AG46" s="56"/>
      <c r="AH46" s="56"/>
      <c r="AI46" s="56"/>
      <c r="AJ46" s="56"/>
      <c r="AK46" s="56"/>
      <c r="AL46" s="124"/>
    </row>
    <row r="47" spans="1:38" ht="15.4">
      <c r="A47" s="15"/>
      <c r="B47" s="40" t="s">
        <v>66</v>
      </c>
      <c r="C47" s="119"/>
      <c r="D47" s="89"/>
      <c r="E47" s="89"/>
      <c r="F47" s="57">
        <f>SUM(C47:E47)</f>
        <v>0</v>
      </c>
      <c r="G47" s="89">
        <v>1</v>
      </c>
      <c r="H47" s="120"/>
      <c r="I47" s="89">
        <v>0</v>
      </c>
      <c r="J47" s="89">
        <v>0</v>
      </c>
      <c r="K47" s="89">
        <v>0</v>
      </c>
      <c r="L47" s="213"/>
      <c r="M47" s="89"/>
      <c r="N47" s="53">
        <f>SUM(K47:M47)</f>
        <v>0</v>
      </c>
      <c r="O47" s="89"/>
      <c r="P47" s="89">
        <v>1672.2019726027402</v>
      </c>
      <c r="Q47" s="89">
        <v>334.4403945205479</v>
      </c>
      <c r="R47" s="89"/>
      <c r="S47" s="89"/>
      <c r="T47" s="89"/>
      <c r="U47" s="58">
        <f>SUM(R47:T47)</f>
        <v>0</v>
      </c>
      <c r="V47" s="89"/>
      <c r="W47" s="89"/>
      <c r="X47" s="89"/>
      <c r="Y47" s="58">
        <f>SUM(V47:X47)</f>
        <v>0</v>
      </c>
      <c r="Z47" s="89"/>
      <c r="AA47" s="90"/>
      <c r="AC47" s="88"/>
      <c r="AD47" s="89"/>
      <c r="AE47" s="89"/>
      <c r="AF47" s="89"/>
      <c r="AG47" s="89"/>
      <c r="AH47" s="89"/>
      <c r="AI47" s="89"/>
      <c r="AJ47" s="89"/>
      <c r="AK47" s="89"/>
      <c r="AL47" s="90"/>
    </row>
    <row r="48" spans="1:38" ht="15.75" thickBot="1">
      <c r="A48" s="16"/>
      <c r="B48" s="9" t="s">
        <v>67</v>
      </c>
      <c r="C48" s="28">
        <v>1</v>
      </c>
      <c r="D48" s="112"/>
      <c r="E48" s="112"/>
      <c r="F48" s="112">
        <f>SUM(C48:E48)</f>
        <v>1</v>
      </c>
      <c r="G48" s="112">
        <v>2</v>
      </c>
      <c r="H48" s="120"/>
      <c r="I48" s="112">
        <v>350</v>
      </c>
      <c r="J48" s="112">
        <v>0</v>
      </c>
      <c r="K48" s="112">
        <v>350</v>
      </c>
      <c r="L48" s="218"/>
      <c r="M48" s="112"/>
      <c r="N48" s="78">
        <f>SUM(K48:M48)</f>
        <v>350</v>
      </c>
      <c r="O48" s="112"/>
      <c r="P48" s="112">
        <v>37258.536328767128</v>
      </c>
      <c r="Q48" s="112">
        <v>6601.5001643835685</v>
      </c>
      <c r="R48" s="112"/>
      <c r="S48" s="112"/>
      <c r="T48" s="112">
        <v>11360.48</v>
      </c>
      <c r="U48" s="66">
        <f>SUM(R48:T48)</f>
        <v>11360.48</v>
      </c>
      <c r="V48" s="112"/>
      <c r="W48" s="112"/>
      <c r="X48" s="112">
        <v>11360.48</v>
      </c>
      <c r="Y48" s="66">
        <f>SUM(V48:X48)</f>
        <v>11360.48</v>
      </c>
      <c r="Z48" s="112">
        <v>331.47999999999956</v>
      </c>
      <c r="AA48" s="113">
        <v>331.47999999999956</v>
      </c>
      <c r="AC48" s="117"/>
      <c r="AD48" s="112"/>
      <c r="AE48" s="112"/>
      <c r="AF48" s="112"/>
      <c r="AG48" s="112"/>
      <c r="AH48" s="112"/>
      <c r="AI48" s="112"/>
      <c r="AJ48" s="112"/>
      <c r="AK48" s="112"/>
      <c r="AL48" s="113"/>
    </row>
    <row r="49" spans="1:38" ht="15.75" thickBot="1">
      <c r="A49" s="10" t="s">
        <v>68</v>
      </c>
      <c r="B49" s="2" t="s">
        <v>9</v>
      </c>
      <c r="C49" s="31"/>
      <c r="D49" s="110"/>
      <c r="E49" s="110"/>
      <c r="F49" s="110">
        <f>SUM(C49:E49)</f>
        <v>0</v>
      </c>
      <c r="G49" s="110"/>
      <c r="H49" s="120"/>
      <c r="I49" s="110"/>
      <c r="J49" s="110"/>
      <c r="K49" s="110"/>
      <c r="L49" s="110"/>
      <c r="M49" s="110"/>
      <c r="N49" s="80">
        <f>SUM(K49:M49)</f>
        <v>0</v>
      </c>
      <c r="O49" s="110"/>
      <c r="P49" s="110"/>
      <c r="Q49" s="110"/>
      <c r="R49" s="110"/>
      <c r="S49" s="110"/>
      <c r="T49" s="110"/>
      <c r="U49" s="68">
        <f>SUM(R49:T49)</f>
        <v>0</v>
      </c>
      <c r="V49" s="110"/>
      <c r="W49" s="110"/>
      <c r="X49" s="110"/>
      <c r="Y49" s="68">
        <f>SUM(V49:X49)</f>
        <v>0</v>
      </c>
      <c r="Z49" s="110"/>
      <c r="AA49" s="111"/>
      <c r="AC49" s="109"/>
      <c r="AD49" s="110"/>
      <c r="AE49" s="110"/>
      <c r="AF49" s="110"/>
      <c r="AG49" s="110"/>
      <c r="AH49" s="110"/>
      <c r="AI49" s="110"/>
      <c r="AJ49" s="110"/>
      <c r="AK49" s="110"/>
      <c r="AL49" s="111"/>
    </row>
    <row r="50" spans="1:38" ht="13.9" thickBot="1">
      <c r="A50" s="257" t="s">
        <v>69</v>
      </c>
      <c r="B50" s="258"/>
      <c r="C50" s="33">
        <f>C11+C16+C17+C20+C21+C24+C28+C29+C30+C33+C34+C37+C38+C39+C40+C44+C45+C49</f>
        <v>8467</v>
      </c>
      <c r="D50" s="12">
        <f t="shared" ref="D50:AL50" si="17">D11+D16+D17+D20+D21+D24+D28+D29+D30+D33+D34+D37+D38+D39+D40+D44+D45+D49</f>
        <v>435487</v>
      </c>
      <c r="E50" s="12">
        <f t="shared" si="17"/>
        <v>2</v>
      </c>
      <c r="F50" s="12">
        <f>F11+F16+F17+F20+F21+F24+F28+F29+F30+F33+F34+F37+F38+F39+F40+F44+F45+F49</f>
        <v>443956</v>
      </c>
      <c r="G50" s="12">
        <f t="shared" si="17"/>
        <v>82144</v>
      </c>
      <c r="H50" s="12">
        <f>H11+H16+H17+H20+H21+H24+H28+H29+H30+H33+H34+H37+H38+H39+H40+H44+H45+H49</f>
        <v>439768</v>
      </c>
      <c r="I50" s="12">
        <f t="shared" si="17"/>
        <v>4779210.4298716811</v>
      </c>
      <c r="J50" s="12">
        <f t="shared" si="17"/>
        <v>697573.63740323577</v>
      </c>
      <c r="K50" s="12">
        <f t="shared" si="17"/>
        <v>3253907.5183762177</v>
      </c>
      <c r="L50" s="12">
        <f t="shared" si="17"/>
        <v>1510054.6264753428</v>
      </c>
      <c r="M50" s="12">
        <f t="shared" si="17"/>
        <v>521.0753416</v>
      </c>
      <c r="N50" s="12">
        <f>N11+N16+N17+N20+N21+N24+N28+N29+N30+N33+N34+N37+N38+N39+N40+N44+N45+N49</f>
        <v>4764483.2201931607</v>
      </c>
      <c r="O50" s="12">
        <f t="shared" si="17"/>
        <v>697573.637403236</v>
      </c>
      <c r="P50" s="12">
        <f t="shared" si="17"/>
        <v>3728454.8188858023</v>
      </c>
      <c r="Q50" s="12">
        <f t="shared" si="17"/>
        <v>3008607.5437324783</v>
      </c>
      <c r="R50" s="12">
        <f t="shared" si="17"/>
        <v>1013191.9895356735</v>
      </c>
      <c r="S50" s="12">
        <f t="shared" si="17"/>
        <v>285711.92728713452</v>
      </c>
      <c r="T50" s="12">
        <f t="shared" si="17"/>
        <v>11360.48</v>
      </c>
      <c r="U50" s="12">
        <f>U11+U16+U17+U20+U21+U24+U28+U29+U30+U33+U34+U37+U38+U39+U40+U44+U45+U49</f>
        <v>1196527.2768228082</v>
      </c>
      <c r="V50" s="12">
        <f t="shared" si="17"/>
        <v>1012968.9455356735</v>
      </c>
      <c r="W50" s="12">
        <f t="shared" si="17"/>
        <v>285711.92728713452</v>
      </c>
      <c r="X50" s="12">
        <f t="shared" si="17"/>
        <v>11360.48</v>
      </c>
      <c r="Y50" s="12">
        <f t="shared" si="17"/>
        <v>1310041.3528228081</v>
      </c>
      <c r="Z50" s="12">
        <f>Z11+Z16+Z17+Z20+Z21+Z24+Z28+Z29+Z30+Z33+Z34+Z37+Z38+Z39+Z40+Z44+Z45+Z49</f>
        <v>3845437.451376901</v>
      </c>
      <c r="AA50" s="13">
        <f t="shared" si="17"/>
        <v>1340184.9926578647</v>
      </c>
      <c r="AC50" s="50">
        <f t="shared" si="17"/>
        <v>0</v>
      </c>
      <c r="AD50" s="12">
        <f t="shared" si="17"/>
        <v>0</v>
      </c>
      <c r="AE50" s="12">
        <f t="shared" si="17"/>
        <v>0</v>
      </c>
      <c r="AF50" s="12">
        <f t="shared" si="17"/>
        <v>0</v>
      </c>
      <c r="AG50" s="12">
        <f t="shared" si="17"/>
        <v>0</v>
      </c>
      <c r="AH50" s="12">
        <f t="shared" si="17"/>
        <v>0</v>
      </c>
      <c r="AI50" s="12">
        <f t="shared" si="17"/>
        <v>0</v>
      </c>
      <c r="AJ50" s="12">
        <f t="shared" si="17"/>
        <v>0</v>
      </c>
      <c r="AK50" s="12">
        <f t="shared" si="17"/>
        <v>0</v>
      </c>
      <c r="AL50" s="13">
        <f t="shared" si="17"/>
        <v>0</v>
      </c>
    </row>
    <row r="51" spans="1:38">
      <c r="C51" s="223"/>
      <c r="D51" s="223"/>
      <c r="F51" s="223"/>
      <c r="Q51" s="223"/>
      <c r="U51" s="234"/>
      <c r="Y51" s="223"/>
    </row>
    <row r="52" spans="1:38">
      <c r="C52" s="223"/>
      <c r="D52" s="223"/>
      <c r="E52" s="223"/>
      <c r="I52" s="223"/>
      <c r="J52" s="223"/>
      <c r="K52" s="223"/>
      <c r="L52" s="223"/>
      <c r="M52" s="223"/>
      <c r="U52" s="234"/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Natia Tutarashvili</cp:lastModifiedBy>
  <cp:lastPrinted>2017-10-18T12:38:28Z</cp:lastPrinted>
  <dcterms:created xsi:type="dcterms:W3CDTF">1996-10-14T23:33:28Z</dcterms:created>
  <dcterms:modified xsi:type="dcterms:W3CDTF">2025-08-24T23:20:06Z</dcterms:modified>
</cp:coreProperties>
</file>